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9810" tabRatio="963" activeTab="7"/>
  </bookViews>
  <sheets>
    <sheet name="装修安装汇总" sheetId="84" r:id="rId1"/>
    <sheet name="拆除" sheetId="90" r:id="rId2"/>
    <sheet name="装饰" sheetId="96" r:id="rId3"/>
    <sheet name="排油烟" sheetId="99" r:id="rId4"/>
    <sheet name="上下水改造" sheetId="100" r:id="rId5"/>
    <sheet name="强电改造" sheetId="101" r:id="rId6"/>
    <sheet name="外立面开门洞" sheetId="97" r:id="rId7"/>
    <sheet name="材料表" sheetId="86" r:id="rId8"/>
  </sheets>
  <definedNames>
    <definedName name="_xlnm.Print_Area" localSheetId="1">拆除!$A$1:$H$11</definedName>
    <definedName name="_xlnm.Print_Titles" localSheetId="1">拆除!$1:$2</definedName>
  </definedNames>
  <calcPr calcId="124519" concurrentCalc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97"/>
  <c r="E4"/>
  <c r="E7"/>
  <c r="E8"/>
  <c r="G9"/>
  <c r="G8" i="100"/>
  <c r="E3" i="99"/>
  <c r="E7"/>
  <c r="E8"/>
  <c r="E10"/>
  <c r="E11"/>
  <c r="G14"/>
  <c r="G3" i="96"/>
  <c r="E5"/>
  <c r="E7"/>
  <c r="E8"/>
  <c r="E11"/>
  <c r="E12"/>
  <c r="E4" i="90"/>
  <c r="E6"/>
  <c r="E7"/>
  <c r="E9"/>
  <c r="G11"/>
  <c r="C11" i="84"/>
</calcChain>
</file>

<file path=xl/sharedStrings.xml><?xml version="1.0" encoding="utf-8"?>
<sst xmlns="http://schemas.openxmlformats.org/spreadsheetml/2006/main" count="323" uniqueCount="175">
  <si>
    <t>附件五、工程量清单及材料表</t>
  </si>
  <si>
    <t>序号</t>
  </si>
  <si>
    <t>项目名称</t>
  </si>
  <si>
    <t>金额（元）</t>
  </si>
  <si>
    <t>备注</t>
  </si>
  <si>
    <t>一层拆除</t>
  </si>
  <si>
    <t>一层装饰</t>
  </si>
  <si>
    <t>排油烟</t>
  </si>
  <si>
    <t>上下水</t>
  </si>
  <si>
    <t>强电改造</t>
  </si>
  <si>
    <t>外立面开门洞</t>
  </si>
  <si>
    <t>特殊措施费
（分区域施工、赶工费、夜间施工）</t>
  </si>
  <si>
    <t>包干价</t>
  </si>
  <si>
    <t>合  计</t>
  </si>
  <si>
    <r>
      <t>备注</t>
    </r>
    <r>
      <rPr>
        <sz val="10"/>
        <color theme="1"/>
        <rFont val="宋体"/>
        <charset val="134"/>
      </rPr>
      <t>：以上价格含人工、材料、机械、管理费、利润、规费、常规措施费及特殊措施费（包括但不限于安全文明施工措施费、活动脚手架、夜间施工、二次搬运、赶工、分区域施工、人工降效、垃圾清理外运、甲方指定专业分包现场配合综合管理费等所有措施项目）、风险、税金(9%)等全部费用。</t>
    </r>
  </si>
  <si>
    <t>商业城一层南区工程量清单--拆除</t>
  </si>
  <si>
    <t>项目特征描述</t>
  </si>
  <si>
    <t>单位</t>
  </si>
  <si>
    <t>工程量</t>
  </si>
  <si>
    <t>单价</t>
  </si>
  <si>
    <t>合价
（元）</t>
  </si>
  <si>
    <t>一</t>
  </si>
  <si>
    <t>拆除工程</t>
  </si>
  <si>
    <t>天棚切割加固</t>
  </si>
  <si>
    <t>1.根据新规划动线对现有天棚进行保护性切割(饰面板、主副龙骨等)
2.保留区域天棚通过对主副龙骨、吊筋增加进行面层加固，含配件及材料</t>
  </si>
  <si>
    <t>m</t>
  </si>
  <si>
    <t>线路设备整理</t>
  </si>
  <si>
    <t>1.照明灯具及线路拆除整理，保障非调改区正常运行；
2.天花顶部设施保护性拆除，包括但不限于监控、CK、广播、导视、成品检修口、烟感、空调出风、回风百叶(不含喷淋头)，具体根据门店要求
3.主电缆移交甲方，余废料归施工方</t>
  </si>
  <si>
    <t>m2</t>
  </si>
  <si>
    <t>天棚拆除</t>
  </si>
  <si>
    <t>1.拆除原石膏板吊顶(含面层、主副龙骨、吊杆、木工板、常规灯槽、灯盒造型)拆除,按水平正投影面积计算
2.拆除的所有废料归施工方,建筑垃圾外运</t>
  </si>
  <si>
    <t>地面切割</t>
  </si>
  <si>
    <t>保留石材与拆除地砖之间切割</t>
  </si>
  <si>
    <t>上铺地砖拆除</t>
  </si>
  <si>
    <t>石材/地砖凿除</t>
  </si>
  <si>
    <t>1.拆除水泥砂浆粘结层、面砖/石材拆除；
2.拆除的所有废料归施工方，建筑垃圾外运；</t>
  </si>
  <si>
    <t>钢化玻璃(挡烟垂壁)</t>
  </si>
  <si>
    <t>拆除钢化玻璃(挡烟垂壁)</t>
  </si>
  <si>
    <t>合计</t>
  </si>
  <si>
    <t>商业城一层南区工程量清单--装修</t>
  </si>
  <si>
    <t>综合单价</t>
  </si>
  <si>
    <t>1.50*50*4热镀锌角钢@1000,M6螺栓固定
2.8mm厚钢化防火玻璃H=800mm；
3.含施工图纸及施工验收规范要求的所有内容；</t>
  </si>
  <si>
    <t>暂估量</t>
  </si>
  <si>
    <t>地坪成品保护</t>
  </si>
  <si>
    <t>1.9.5mm石膏板地面保护；
2.铺贴.拆除.垃圾处理
3.满足规范要求；</t>
  </si>
  <si>
    <t>200mm砌块墙体</t>
  </si>
  <si>
    <t>1.砌块品种、规格、强度等级:加气砼砌块（拉结筋按规范自行考虑在报价中）；
2.砖砌体拉结筋、砼与砖砌体交界处网格布按规范布置
3.墙体类型:200厚内墙；
4.砂浆强度等级:M7.5预拌水泥砂浆；
5.含施工图纸及施工验收规范要求所有内容</t>
  </si>
  <si>
    <t>圈地梁+构造柱</t>
  </si>
  <si>
    <t>1.混凝土强度等级:C25；
2.钢筋制作/绑扎(主筋4Ф12,箍筋Ф8@200,含钢筋植筋),模板支模、拆模；
3.含施工图纸及施工验收规范要求所有内容</t>
  </si>
  <si>
    <t>m3</t>
  </si>
  <si>
    <t>墙面粉刷</t>
  </si>
  <si>
    <t>1.刷界面剂一遍；
2.满挂玻纤网格布，5mm厚1:3水泥砂浆打底扫毛，15mm厚1:2.5水泥砂浆找平层；
3.含施工图纸及施工验收规范要求所有内容</t>
  </si>
  <si>
    <t>墙面涂料新做</t>
  </si>
  <si>
    <t>1.满批专用腻子三遍/乳胶漆一底两面
2.含施工图纸及施工验收规范要求所有内容</t>
  </si>
  <si>
    <t>不锈钢踢脚线</t>
  </si>
  <si>
    <t>1.1.2mm厚不锈钢（镀钛.抗指纹）踢脚线，H=100mm，展开尺寸：10+100+10mm，含开槽、折边、开孔、满焊打磨处理等所有加工费用；                                2.9mm阻燃板基层
3.含施工图纸及施工验收规范要求所有内容；</t>
  </si>
  <si>
    <t>空调风口封堵</t>
  </si>
  <si>
    <r>
      <rPr>
        <sz val="9"/>
        <rFont val="宋体"/>
        <charset val="134"/>
      </rPr>
      <t>原公区空调出风口铁皮封堵</t>
    </r>
    <r>
      <rPr>
        <sz val="9"/>
        <color rgb="FFFF0000"/>
        <rFont val="宋体"/>
        <charset val="134"/>
      </rPr>
      <t>，含保温</t>
    </r>
  </si>
  <si>
    <t>个</t>
  </si>
  <si>
    <t>临时施工围挡
(单层板)</t>
  </si>
  <si>
    <t>1.轻钢龙骨+单面石膏板:龙骨间距600mm/板厚9.5mm,材料品牌不限,确保装修期内结构稳定
2.施工结束后围挡拆除及垃圾外运；
3.一铺一个装修门含门锁五金件；
4.具体工程量以现场双方书面确认为准；</t>
  </si>
  <si>
    <t>车贴画面</t>
  </si>
  <si>
    <t>1.围挡表面覆车贴,内容由商场提供
2.围挡四周及门洞三条边50mm成品亚克力线条固定收边，交叉处倒角；
3.成品压条提交甲方预审；
4.具体工程量以现场双方书面确认为准</t>
  </si>
  <si>
    <t>商业城一层南区工程量清单--排油烟</t>
  </si>
  <si>
    <t>镀锌钢板通风管道制作安装（地排风管道/排油烟管道）</t>
  </si>
  <si>
    <t>1.材质、规格：1.0mm厚镀锌钢板
2.形状：矩形/圆形
3.接口形式：法兰连接,镀锌支吊架制作及安装
4.工程量计算规则：管道周长乘以管道中心线长度计算，不扣除检查孔、测定孔、送风口、吸风口等所占面积</t>
  </si>
  <si>
    <t>150℃防火阀600*600</t>
  </si>
  <si>
    <t>楼板板开洞</t>
  </si>
  <si>
    <t>800*1300</t>
  </si>
  <si>
    <t>墙体开洞</t>
  </si>
  <si>
    <t>700*1300</t>
  </si>
  <si>
    <t>吊顶拆除（含切割）</t>
  </si>
  <si>
    <t>新建加气块隔墙（10cm）</t>
  </si>
  <si>
    <t>圈梁地梁</t>
  </si>
  <si>
    <t>米</t>
  </si>
  <si>
    <t>墙体粉刷（水泥砂浆粉刷）</t>
  </si>
  <si>
    <t>涂料施工</t>
  </si>
  <si>
    <t>吊顶零星修补</t>
  </si>
  <si>
    <t>项</t>
  </si>
  <si>
    <t>排烟管道井道内吊绳施工措施费</t>
  </si>
  <si>
    <t>商业城一层南区工程量清单--给排水</t>
  </si>
  <si>
    <t>PVC-U排水管</t>
  </si>
  <si>
    <t>1.安装部位：室内废水管改造
2.输送介质：废水
3.管材质：PVC-U排水管DN110
4.连接方式：承插粘接 
5.含管道及管件的制作安装、灌水试验</t>
  </si>
  <si>
    <t>暂估</t>
  </si>
  <si>
    <t>给水安装</t>
  </si>
  <si>
    <t>1.名称：PPR给水管
2.规格型号：DN40
3.连接方式：热熔
4.内容:管道敷设（含管件）、管道镀锌支架制作安装（间距符合国家规范）、压力试验、管道消毒清洗等</t>
  </si>
  <si>
    <t>专用阀门</t>
  </si>
  <si>
    <t>1.阀门（ PPR热熔管）专用
2.纯铜芯，优质，DN40，品牌“埃美柯”</t>
  </si>
  <si>
    <r>
      <rPr>
        <sz val="9"/>
        <rFont val="宋体"/>
        <charset val="134"/>
      </rPr>
      <t>地面开孔</t>
    </r>
    <r>
      <rPr>
        <sz val="9"/>
        <color rgb="FFFF0000"/>
        <rFont val="宋体"/>
        <charset val="134"/>
      </rPr>
      <t>含防水封堵</t>
    </r>
  </si>
  <si>
    <t>130mm的圆孔打洞</t>
  </si>
  <si>
    <t>一楼楼板1个、负一楼楼板1个</t>
  </si>
  <si>
    <t>管道接驳</t>
  </si>
  <si>
    <t>商业城一层南区工程量清单</t>
  </si>
  <si>
    <t>新增桥架</t>
  </si>
  <si>
    <t>1.规格型号：镀锌桥架100*50（含盖板）
2.厚度：不小于1.0mm；
3.工作内容：成品桥架安装、镀锌支架制作安装（间距符合国家规范要求）、防火堵洞、接地跨接；</t>
  </si>
  <si>
    <t>吊顶内施工</t>
  </si>
  <si>
    <t>电缆敷设（主材）</t>
  </si>
  <si>
    <t>1.名称：WDZB-YJY-1/0.6kV-4*95+1*50；
2.安装形式:桥架敷设；
3.工作内容：敷设、电缆头制作、安装、电缆防护；
4.电缆乙供，品牌：远东/上上/江南</t>
  </si>
  <si>
    <t>电缆敷设（人工）</t>
  </si>
  <si>
    <t>1.名称：WDZB-YJY-1/0.6kV-4*95+1*50；
2.安装形式:桥架敷设；
3.工作内容：敷设、电缆头制作、安装、电缆防护；</t>
  </si>
  <si>
    <t>配线</t>
  </si>
  <si>
    <t>1.名称：WDZN-BYJ-2.5
2.配线形式：穿管敷设
3.含施工图纸及施工验收规范要求所有内容
4.电线乙供，品牌：远东/上上/江南</t>
  </si>
  <si>
    <t>预留灯箱电源（就近接）</t>
  </si>
  <si>
    <t>配管</t>
  </si>
  <si>
    <t>1.名称：电气配管
2.材质：JDG20                                             3.配置形式：吊顶内敷设/明配
4.含施工图纸及施工验收规范要求所有内容</t>
  </si>
  <si>
    <t>商业城一层南区工程量清单--外立面开门洞</t>
  </si>
  <si>
    <t>外立面石材切割（门洞1.8*3.8)</t>
  </si>
  <si>
    <t>按宽度1.8米考虑，高度至现有灯箱顶部</t>
  </si>
  <si>
    <t>石材拆除(含钢架）</t>
  </si>
  <si>
    <t>外立面石材零星修补</t>
  </si>
  <si>
    <t>石材钢架加固</t>
  </si>
  <si>
    <t>加气块墙拆除</t>
  </si>
  <si>
    <t>室外彩钢瓦围挡</t>
  </si>
  <si>
    <t>主要材料品牌表</t>
  </si>
  <si>
    <t>材料名称</t>
  </si>
  <si>
    <t>规格型号</t>
  </si>
  <si>
    <t>材料设备品牌或厂家推荐表</t>
  </si>
  <si>
    <t>等级</t>
  </si>
  <si>
    <t>投标选用品牌</t>
  </si>
  <si>
    <t>一、装修工程</t>
  </si>
  <si>
    <t>石膏板</t>
  </si>
  <si>
    <t>详见清单</t>
  </si>
  <si>
    <t>龙牌</t>
  </si>
  <si>
    <t>国标优等品</t>
  </si>
  <si>
    <t>轻钢龙骨</t>
  </si>
  <si>
    <t>无机不燃板</t>
  </si>
  <si>
    <t>莫干山</t>
  </si>
  <si>
    <t>乳胶漆</t>
  </si>
  <si>
    <t>多乐士</t>
  </si>
  <si>
    <t>优等品</t>
  </si>
  <si>
    <t>玻璃原片</t>
  </si>
  <si>
    <t>台玻</t>
  </si>
  <si>
    <t>耀皮</t>
  </si>
  <si>
    <t>信义</t>
  </si>
  <si>
    <t>水泥</t>
  </si>
  <si>
    <t>海螺</t>
  </si>
  <si>
    <t>南方</t>
  </si>
  <si>
    <t>热镀锌钢材</t>
  </si>
  <si>
    <t>安钢</t>
  </si>
  <si>
    <t>马钢</t>
  </si>
  <si>
    <t>莱钢</t>
  </si>
  <si>
    <t>聚氨酯防水</t>
  </si>
  <si>
    <t>东方雨虹</t>
  </si>
  <si>
    <t>德高</t>
  </si>
  <si>
    <t>禹王</t>
  </si>
  <si>
    <t>JS防水</t>
  </si>
  <si>
    <t>不锈钢</t>
  </si>
  <si>
    <t>304,厚度详见清单</t>
  </si>
  <si>
    <t>浦项</t>
  </si>
  <si>
    <t>防火涂料</t>
  </si>
  <si>
    <t>满足消防要求</t>
  </si>
  <si>
    <t>国产优质</t>
  </si>
  <si>
    <t>二、安装工程</t>
  </si>
  <si>
    <t>桥架及盖板</t>
  </si>
  <si>
    <t>电线管JDG</t>
  </si>
  <si>
    <t>热浸镀锌钢管</t>
  </si>
  <si>
    <t>金洲</t>
  </si>
  <si>
    <t>给排水管</t>
  </si>
  <si>
    <t>中财</t>
  </si>
  <si>
    <t>公元</t>
  </si>
  <si>
    <t>开关插座</t>
  </si>
  <si>
    <t>三雄</t>
  </si>
  <si>
    <t>雷士</t>
  </si>
  <si>
    <t>罗格朗</t>
  </si>
  <si>
    <t>阀门、水表</t>
  </si>
  <si>
    <t>埃美柯</t>
  </si>
  <si>
    <t>橡塑保温</t>
  </si>
  <si>
    <t>华美</t>
  </si>
  <si>
    <t>电线电缆</t>
  </si>
  <si>
    <t>远东</t>
  </si>
  <si>
    <t>上上</t>
  </si>
  <si>
    <t>江南</t>
  </si>
  <si>
    <t>网线</t>
  </si>
  <si>
    <t>海康</t>
  </si>
  <si>
    <t>2026年镇江商业城一层南区调改装饰及安装工程量汇总表（汉堡王）</t>
    <phoneticPr fontId="13" type="noConversion"/>
  </si>
</sst>
</file>

<file path=xl/styles.xml><?xml version="1.0" encoding="utf-8"?>
<styleSheet xmlns="http://schemas.openxmlformats.org/spreadsheetml/2006/main">
  <numFmts count="4">
    <numFmt numFmtId="178" formatCode="0_ "/>
    <numFmt numFmtId="179" formatCode="0.00_ "/>
    <numFmt numFmtId="180" formatCode="0_);[Red]\(0\)"/>
    <numFmt numFmtId="182" formatCode="0.00_);[Red]\(0.00\)"/>
  </numFmts>
  <fonts count="36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0.5"/>
      <color indexed="8"/>
      <name val="宋体"/>
      <charset val="134"/>
    </font>
    <font>
      <sz val="10.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color rgb="FFFF0000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4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2"/>
      <color indexed="8"/>
      <name val="宋体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33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 applyBorder="0">
      <protection locked="0"/>
    </xf>
    <xf numFmtId="0" fontId="34" fillId="0" borderId="0"/>
    <xf numFmtId="0" fontId="35" fillId="0" borderId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9" fillId="3" borderId="0" xfId="0" applyFont="1" applyFill="1">
      <alignment vertical="center"/>
    </xf>
    <xf numFmtId="0" fontId="9" fillId="0" borderId="0" xfId="0" applyFont="1">
      <alignment vertical="center"/>
    </xf>
    <xf numFmtId="0" fontId="11" fillId="3" borderId="7" xfId="0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vertical="center" wrapText="1" shrinkToFit="1"/>
    </xf>
    <xf numFmtId="0" fontId="15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78" fontId="13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 readingOrder="1"/>
    </xf>
    <xf numFmtId="0" fontId="17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78" fontId="11" fillId="5" borderId="1" xfId="0" applyNumberFormat="1" applyFont="1" applyFill="1" applyBorder="1" applyAlignment="1">
      <alignment horizontal="center" vertical="center" wrapText="1" readingOrder="1"/>
    </xf>
    <xf numFmtId="0" fontId="14" fillId="5" borderId="1" xfId="0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1" fillId="3" borderId="1" xfId="0" applyFont="1" applyFill="1" applyBorder="1" applyAlignment="1">
      <alignment horizontal="center" vertical="center" wrapText="1" readingOrder="1"/>
    </xf>
    <xf numFmtId="0" fontId="18" fillId="3" borderId="1" xfId="0" applyFont="1" applyFill="1" applyBorder="1" applyAlignment="1">
      <alignment horizontal="center" vertical="center" wrapText="1" readingOrder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NumberFormat="1" applyFont="1" applyFill="1" applyBorder="1" applyAlignment="1" applyProtection="1">
      <alignment horizontal="left" vertical="center" wrapText="1" readingOrder="1"/>
    </xf>
    <xf numFmtId="0" fontId="18" fillId="3" borderId="1" xfId="0" applyFont="1" applyFill="1" applyBorder="1" applyAlignment="1">
      <alignment horizontal="center" vertical="center" wrapText="1"/>
    </xf>
    <xf numFmtId="178" fontId="18" fillId="3" borderId="1" xfId="0" applyNumberFormat="1" applyFont="1" applyFill="1" applyBorder="1" applyAlignment="1">
      <alignment horizontal="center" vertical="center" wrapText="1"/>
    </xf>
    <xf numFmtId="178" fontId="18" fillId="3" borderId="1" xfId="0" applyNumberFormat="1" applyFont="1" applyFill="1" applyBorder="1" applyAlignment="1">
      <alignment horizontal="center" vertical="center" wrapText="1" readingOrder="1"/>
    </xf>
    <xf numFmtId="178" fontId="18" fillId="3" borderId="1" xfId="0" applyNumberFormat="1" applyFont="1" applyFill="1" applyBorder="1" applyAlignment="1">
      <alignment horizontal="center" vertical="center"/>
    </xf>
    <xf numFmtId="10" fontId="18" fillId="3" borderId="1" xfId="0" applyNumberFormat="1" applyFont="1" applyFill="1" applyBorder="1" applyAlignment="1">
      <alignment horizontal="left" vertical="center" wrapText="1"/>
    </xf>
    <xf numFmtId="179" fontId="18" fillId="3" borderId="1" xfId="0" applyNumberFormat="1" applyFont="1" applyFill="1" applyBorder="1" applyAlignment="1">
      <alignment horizontal="center" vertical="center" wrapText="1"/>
    </xf>
    <xf numFmtId="180" fontId="18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 readingOrder="1"/>
    </xf>
    <xf numFmtId="0" fontId="18" fillId="3" borderId="1" xfId="3" applyFont="1" applyFill="1" applyBorder="1" applyAlignment="1">
      <alignment horizontal="center" vertical="center" wrapText="1"/>
    </xf>
    <xf numFmtId="178" fontId="18" fillId="3" borderId="1" xfId="0" applyNumberFormat="1" applyFont="1" applyFill="1" applyBorder="1" applyAlignment="1">
      <alignment horizontal="left" vertical="center" wrapText="1"/>
    </xf>
    <xf numFmtId="0" fontId="18" fillId="4" borderId="0" xfId="0" applyFont="1" applyFill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 readingOrder="1"/>
    </xf>
    <xf numFmtId="179" fontId="18" fillId="3" borderId="1" xfId="0" applyNumberFormat="1" applyFont="1" applyFill="1" applyBorder="1" applyAlignment="1">
      <alignment horizontal="center" vertical="center" wrapText="1" readingOrder="1"/>
    </xf>
    <xf numFmtId="0" fontId="16" fillId="3" borderId="0" xfId="0" applyFont="1" applyFill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 wrapText="1"/>
    </xf>
    <xf numFmtId="10" fontId="18" fillId="4" borderId="1" xfId="0" applyNumberFormat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178" fontId="18" fillId="4" borderId="1" xfId="0" applyNumberFormat="1" applyFont="1" applyFill="1" applyBorder="1" applyAlignment="1">
      <alignment horizontal="center" vertical="center" wrapText="1"/>
    </xf>
    <xf numFmtId="178" fontId="18" fillId="4" borderId="1" xfId="0" applyNumberFormat="1" applyFont="1" applyFill="1" applyBorder="1" applyAlignment="1">
      <alignment horizontal="center" vertical="center" wrapText="1" readingOrder="1"/>
    </xf>
    <xf numFmtId="178" fontId="18" fillId="4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0" fillId="3" borderId="0" xfId="0" applyFill="1">
      <alignment vertical="center"/>
    </xf>
    <xf numFmtId="0" fontId="14" fillId="3" borderId="0" xfId="0" applyFont="1" applyFill="1">
      <alignment vertical="center"/>
    </xf>
    <xf numFmtId="0" fontId="14" fillId="3" borderId="2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1"/>
    </xf>
    <xf numFmtId="0" fontId="18" fillId="3" borderId="1" xfId="0" applyFont="1" applyFill="1" applyBorder="1" applyAlignment="1">
      <alignment vertical="center" wrapText="1" shrinkToFit="1"/>
    </xf>
    <xf numFmtId="0" fontId="18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 readingOrder="1"/>
    </xf>
    <xf numFmtId="178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 readingOrder="1"/>
    </xf>
    <xf numFmtId="178" fontId="12" fillId="3" borderId="1" xfId="0" applyNumberFormat="1" applyFont="1" applyFill="1" applyBorder="1" applyAlignment="1">
      <alignment horizontal="center" vertical="center" wrapText="1" readingOrder="1"/>
    </xf>
    <xf numFmtId="0" fontId="0" fillId="3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 readingOrder="1"/>
    </xf>
    <xf numFmtId="0" fontId="26" fillId="7" borderId="1" xfId="0" applyFont="1" applyFill="1" applyBorder="1" applyAlignment="1">
      <alignment horizontal="center" vertical="center" wrapText="1" readingOrder="1"/>
    </xf>
    <xf numFmtId="0" fontId="26" fillId="7" borderId="1" xfId="0" applyFont="1" applyFill="1" applyBorder="1" applyAlignment="1">
      <alignment horizontal="left" vertical="center" wrapText="1" readingOrder="1"/>
    </xf>
    <xf numFmtId="0" fontId="14" fillId="3" borderId="1" xfId="0" applyFont="1" applyFill="1" applyBorder="1" applyAlignment="1">
      <alignment vertical="center" wrapText="1" shrinkToFit="1"/>
    </xf>
    <xf numFmtId="0" fontId="27" fillId="3" borderId="1" xfId="0" applyFont="1" applyFill="1" applyBorder="1" applyAlignment="1">
      <alignment horizontal="left" vertical="center" wrapText="1" readingOrder="1"/>
    </xf>
    <xf numFmtId="0" fontId="13" fillId="3" borderId="1" xfId="0" applyFont="1" applyFill="1" applyBorder="1" applyAlignment="1">
      <alignment horizontal="left" vertical="center" wrapText="1" readingOrder="1"/>
    </xf>
    <xf numFmtId="0" fontId="27" fillId="3" borderId="1" xfId="0" applyFont="1" applyFill="1" applyBorder="1" applyAlignment="1">
      <alignment horizontal="center" vertical="center" wrapText="1" readingOrder="1"/>
    </xf>
    <xf numFmtId="178" fontId="27" fillId="3" borderId="1" xfId="0" applyNumberFormat="1" applyFont="1" applyFill="1" applyBorder="1" applyAlignment="1">
      <alignment horizontal="center" vertical="center" wrapText="1" readingOrder="1"/>
    </xf>
    <xf numFmtId="178" fontId="28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horizontal="left" vertical="center" wrapText="1" readingOrder="1"/>
    </xf>
    <xf numFmtId="0" fontId="12" fillId="0" borderId="1" xfId="0" applyFont="1" applyFill="1" applyBorder="1" applyAlignment="1">
      <alignment horizontal="left" vertical="center" wrapText="1" readingOrder="1"/>
    </xf>
    <xf numFmtId="179" fontId="12" fillId="0" borderId="1" xfId="0" applyNumberFormat="1" applyFont="1" applyFill="1" applyBorder="1" applyAlignment="1" applyProtection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23" fillId="0" borderId="0" xfId="0" applyFont="1">
      <alignment vertical="center"/>
    </xf>
    <xf numFmtId="49" fontId="7" fillId="0" borderId="1" xfId="1" applyNumberFormat="1" applyFont="1" applyBorder="1" applyAlignment="1">
      <alignment horizontal="center" vertical="center" wrapText="1"/>
    </xf>
    <xf numFmtId="182" fontId="7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82" fontId="4" fillId="0" borderId="1" xfId="1" applyNumberFormat="1" applyFont="1" applyBorder="1" applyAlignment="1">
      <alignment horizontal="left" vertical="center" wrapText="1"/>
    </xf>
    <xf numFmtId="180" fontId="4" fillId="0" borderId="1" xfId="1" applyNumberFormat="1" applyFont="1" applyBorder="1" applyAlignment="1">
      <alignment horizontal="center" vertical="center" wrapText="1"/>
    </xf>
    <xf numFmtId="182" fontId="4" fillId="0" borderId="1" xfId="1" applyNumberFormat="1" applyFont="1" applyBorder="1" applyAlignment="1">
      <alignment horizontal="center" vertical="center" wrapText="1"/>
    </xf>
    <xf numFmtId="182" fontId="8" fillId="0" borderId="1" xfId="1" applyNumberFormat="1" applyFont="1" applyBorder="1" applyAlignment="1">
      <alignment horizontal="left" vertical="center" wrapText="1"/>
    </xf>
    <xf numFmtId="10" fontId="23" fillId="0" borderId="0" xfId="0" applyNumberFormat="1" applyFont="1">
      <alignment vertical="center"/>
    </xf>
    <xf numFmtId="180" fontId="7" fillId="0" borderId="1" xfId="1" applyNumberFormat="1" applyFont="1" applyBorder="1" applyAlignment="1">
      <alignment horizontal="center" vertical="center" wrapText="1"/>
    </xf>
    <xf numFmtId="182" fontId="29" fillId="0" borderId="2" xfId="1" applyNumberFormat="1" applyFont="1" applyBorder="1" applyAlignment="1">
      <alignment horizontal="center" vertical="center" wrapText="1"/>
    </xf>
    <xf numFmtId="182" fontId="29" fillId="0" borderId="3" xfId="1" applyNumberFormat="1" applyFont="1" applyBorder="1" applyAlignment="1">
      <alignment horizontal="center" vertical="center" wrapText="1"/>
    </xf>
    <xf numFmtId="182" fontId="29" fillId="0" borderId="4" xfId="1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readingOrder="1"/>
    </xf>
    <xf numFmtId="0" fontId="25" fillId="0" borderId="0" xfId="0" applyFont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 readingOrder="1"/>
    </xf>
    <xf numFmtId="0" fontId="20" fillId="6" borderId="3" xfId="0" applyFont="1" applyFill="1" applyBorder="1" applyAlignment="1">
      <alignment horizontal="center" vertical="center" wrapText="1" readingOrder="1"/>
    </xf>
    <xf numFmtId="0" fontId="20" fillId="6" borderId="4" xfId="0" applyFont="1" applyFill="1" applyBorder="1" applyAlignment="1">
      <alignment horizontal="center" vertical="center" wrapText="1" readingOrder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7">
    <cellStyle name="_x0007_" xfId="5"/>
    <cellStyle name="0,0_x000d_&#10;NA_x000d_&#10;" xfId="4"/>
    <cellStyle name="常规" xfId="0" builtinId="0"/>
    <cellStyle name="常规 10 2 2" xfId="3"/>
    <cellStyle name="常规 3" xfId="6"/>
    <cellStyle name="常规 6" xfId="2"/>
    <cellStyle name="常规_投影面积报价送甲方北航_Sheet1" xfId="1"/>
  </cellStyles>
  <dxfs count="0"/>
  <tableStyles count="0" defaultTableStyle="TableStyleMedium2"/>
  <colors>
    <mruColors>
      <color rgb="FF000000"/>
      <color rgb="FFFF00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1.50*50*4&#28909;&#38208;&#38156;&#35282;&#38050;@1000,M6&#34746;&#26643;&#22266;&#23450;2.8mm&#21402;&#38050;&#21270;&#38450;&#28779;&#29627;&#29827;H=800mm&#65307;3.&#21547;&#26045;&#24037;&#22270;&#32440;&#21450;&#26045;&#24037;&#39564;&#25910;&#35268;&#33539;&#35201;&#27714;&#30340;&#25152;&#26377;&#20869;&#23481;&#65307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activeCell="F22" sqref="F22"/>
    </sheetView>
  </sheetViews>
  <sheetFormatPr defaultColWidth="8.75" defaultRowHeight="13.5"/>
  <cols>
    <col min="1" max="1" width="6" style="107" customWidth="1"/>
    <col min="2" max="2" width="36.75" style="107" customWidth="1"/>
    <col min="3" max="3" width="17" style="107" customWidth="1"/>
    <col min="4" max="4" width="21.5" style="107" customWidth="1"/>
    <col min="5" max="16384" width="8.75" style="107"/>
  </cols>
  <sheetData>
    <row r="1" spans="1:5" ht="18.600000000000001" customHeight="1">
      <c r="A1" s="73" t="s">
        <v>0</v>
      </c>
    </row>
    <row r="2" spans="1:5" ht="35.450000000000003" customHeight="1">
      <c r="A2" s="117" t="s">
        <v>174</v>
      </c>
      <c r="B2" s="118"/>
      <c r="C2" s="118"/>
      <c r="D2" s="119"/>
    </row>
    <row r="3" spans="1:5" ht="25.9" customHeight="1">
      <c r="A3" s="108" t="s">
        <v>1</v>
      </c>
      <c r="B3" s="109" t="s">
        <v>2</v>
      </c>
      <c r="C3" s="109" t="s">
        <v>3</v>
      </c>
      <c r="D3" s="109" t="s">
        <v>4</v>
      </c>
    </row>
    <row r="4" spans="1:5" ht="25.9" customHeight="1">
      <c r="A4" s="110">
        <v>1</v>
      </c>
      <c r="B4" s="111" t="s">
        <v>5</v>
      </c>
      <c r="C4" s="112"/>
      <c r="D4" s="113"/>
    </row>
    <row r="5" spans="1:5" ht="25.9" customHeight="1">
      <c r="A5" s="110">
        <v>2</v>
      </c>
      <c r="B5" s="111" t="s">
        <v>6</v>
      </c>
      <c r="C5" s="112"/>
      <c r="D5" s="113"/>
    </row>
    <row r="6" spans="1:5" ht="25.9" customHeight="1">
      <c r="A6" s="110">
        <v>3</v>
      </c>
      <c r="B6" s="111" t="s">
        <v>7</v>
      </c>
      <c r="C6" s="112"/>
      <c r="D6" s="113"/>
    </row>
    <row r="7" spans="1:5" ht="25.9" customHeight="1">
      <c r="A7" s="110">
        <v>4</v>
      </c>
      <c r="B7" s="111" t="s">
        <v>8</v>
      </c>
      <c r="C7" s="112"/>
      <c r="D7" s="113"/>
    </row>
    <row r="8" spans="1:5" ht="25.9" customHeight="1">
      <c r="A8" s="110">
        <v>5</v>
      </c>
      <c r="B8" s="111" t="s">
        <v>9</v>
      </c>
      <c r="C8" s="112"/>
      <c r="D8" s="113"/>
    </row>
    <row r="9" spans="1:5" ht="25.9" customHeight="1">
      <c r="A9" s="110">
        <v>6</v>
      </c>
      <c r="B9" s="111" t="s">
        <v>10</v>
      </c>
      <c r="C9" s="112"/>
      <c r="D9" s="113"/>
    </row>
    <row r="10" spans="1:5" ht="31.15" customHeight="1">
      <c r="A10" s="110">
        <v>7</v>
      </c>
      <c r="B10" s="114" t="s">
        <v>11</v>
      </c>
      <c r="C10" s="112"/>
      <c r="D10" s="113" t="s">
        <v>12</v>
      </c>
      <c r="E10" s="115"/>
    </row>
    <row r="11" spans="1:5" ht="25.9" customHeight="1">
      <c r="A11" s="110">
        <v>8</v>
      </c>
      <c r="B11" s="109" t="s">
        <v>13</v>
      </c>
      <c r="C11" s="116">
        <f>SUM(C4:C10)</f>
        <v>0</v>
      </c>
      <c r="D11" s="116"/>
    </row>
    <row r="12" spans="1:5" ht="67.900000000000006" customHeight="1">
      <c r="A12" s="120" t="s">
        <v>14</v>
      </c>
      <c r="B12" s="121"/>
      <c r="C12" s="122"/>
      <c r="D12" s="121"/>
    </row>
    <row r="13" spans="1:5">
      <c r="D13" s="115"/>
    </row>
  </sheetData>
  <mergeCells count="2">
    <mergeCell ref="A2:D2"/>
    <mergeCell ref="A12:D12"/>
  </mergeCells>
  <phoneticPr fontId="13" type="noConversion"/>
  <pageMargins left="0.75138888888888899" right="0.75138888888888899" top="0.78680555555555598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F4" sqref="F4:G10"/>
    </sheetView>
  </sheetViews>
  <sheetFormatPr defaultColWidth="9" defaultRowHeight="13.5"/>
  <cols>
    <col min="1" max="1" width="5.5" style="74" customWidth="1"/>
    <col min="2" max="2" width="16.25" style="74" customWidth="1"/>
    <col min="3" max="3" width="33.5" style="74" customWidth="1"/>
    <col min="4" max="4" width="6.25" style="74" customWidth="1"/>
    <col min="5" max="5" width="8.5" style="93" customWidth="1"/>
    <col min="6" max="7" width="8.625" style="93" customWidth="1"/>
    <col min="8" max="8" width="11.625" style="74" customWidth="1"/>
    <col min="9" max="16384" width="9" style="74"/>
  </cols>
  <sheetData>
    <row r="1" spans="1:8" ht="37.9" customHeight="1">
      <c r="A1" s="123" t="s">
        <v>15</v>
      </c>
      <c r="B1" s="123"/>
      <c r="C1" s="123"/>
      <c r="D1" s="123"/>
      <c r="E1" s="123"/>
      <c r="F1" s="123"/>
      <c r="G1" s="123"/>
      <c r="H1" s="123"/>
    </row>
    <row r="2" spans="1:8" ht="30" customHeight="1">
      <c r="A2" s="94" t="s">
        <v>1</v>
      </c>
      <c r="B2" s="94" t="s">
        <v>2</v>
      </c>
      <c r="C2" s="94" t="s">
        <v>16</v>
      </c>
      <c r="D2" s="94" t="s">
        <v>17</v>
      </c>
      <c r="E2" s="94" t="s">
        <v>18</v>
      </c>
      <c r="F2" s="94" t="s">
        <v>19</v>
      </c>
      <c r="G2" s="94" t="s">
        <v>20</v>
      </c>
      <c r="H2" s="94" t="s">
        <v>4</v>
      </c>
    </row>
    <row r="3" spans="1:8" customFormat="1" ht="30" customHeight="1">
      <c r="A3" s="95" t="s">
        <v>21</v>
      </c>
      <c r="B3" s="96" t="s">
        <v>22</v>
      </c>
      <c r="C3" s="95"/>
      <c r="D3" s="95"/>
      <c r="E3" s="95"/>
      <c r="F3" s="95"/>
      <c r="G3" s="95"/>
      <c r="H3" s="95"/>
    </row>
    <row r="4" spans="1:8" s="20" customFormat="1" ht="54.6" customHeight="1">
      <c r="A4" s="23">
        <v>1</v>
      </c>
      <c r="B4" s="87" t="s">
        <v>23</v>
      </c>
      <c r="C4" s="97" t="s">
        <v>24</v>
      </c>
      <c r="D4" s="23" t="s">
        <v>25</v>
      </c>
      <c r="E4" s="92">
        <f>30</f>
        <v>30</v>
      </c>
      <c r="F4" s="92"/>
      <c r="G4" s="92"/>
      <c r="H4" s="23"/>
    </row>
    <row r="5" spans="1:8" s="20" customFormat="1" ht="93" customHeight="1">
      <c r="A5" s="23">
        <v>2</v>
      </c>
      <c r="B5" s="98" t="s">
        <v>26</v>
      </c>
      <c r="C5" s="99" t="s">
        <v>27</v>
      </c>
      <c r="D5" s="100" t="s">
        <v>28</v>
      </c>
      <c r="E5" s="101">
        <v>160</v>
      </c>
      <c r="F5" s="102"/>
      <c r="G5" s="102"/>
      <c r="H5" s="23"/>
    </row>
    <row r="6" spans="1:8" s="20" customFormat="1" ht="54.6" customHeight="1">
      <c r="A6" s="23">
        <v>3</v>
      </c>
      <c r="B6" s="91" t="s">
        <v>29</v>
      </c>
      <c r="C6" s="103" t="s">
        <v>30</v>
      </c>
      <c r="D6" s="23" t="s">
        <v>28</v>
      </c>
      <c r="E6" s="92">
        <f>160</f>
        <v>160</v>
      </c>
      <c r="F6" s="92"/>
      <c r="G6" s="92"/>
      <c r="H6" s="23"/>
    </row>
    <row r="7" spans="1:8" s="20" customFormat="1" ht="41.1" customHeight="1">
      <c r="A7" s="23">
        <v>4</v>
      </c>
      <c r="B7" s="103" t="s">
        <v>31</v>
      </c>
      <c r="C7" s="99" t="s">
        <v>32</v>
      </c>
      <c r="D7" s="23" t="s">
        <v>25</v>
      </c>
      <c r="E7" s="92">
        <f>E4</f>
        <v>30</v>
      </c>
      <c r="F7" s="92"/>
      <c r="G7" s="92"/>
      <c r="H7" s="23"/>
    </row>
    <row r="8" spans="1:8" s="20" customFormat="1" ht="41.1" customHeight="1">
      <c r="A8" s="23">
        <v>5</v>
      </c>
      <c r="B8" s="103" t="s">
        <v>33</v>
      </c>
      <c r="C8" s="99"/>
      <c r="D8" s="100" t="s">
        <v>28</v>
      </c>
      <c r="E8" s="92"/>
      <c r="F8" s="92"/>
      <c r="G8" s="92"/>
      <c r="H8" s="23"/>
    </row>
    <row r="9" spans="1:8" s="20" customFormat="1" ht="38.1" customHeight="1">
      <c r="A9" s="23">
        <v>6</v>
      </c>
      <c r="B9" s="104" t="s">
        <v>34</v>
      </c>
      <c r="C9" s="104" t="s">
        <v>35</v>
      </c>
      <c r="D9" s="100" t="s">
        <v>28</v>
      </c>
      <c r="E9" s="92">
        <f>E6</f>
        <v>160</v>
      </c>
      <c r="F9" s="92"/>
      <c r="G9" s="105"/>
      <c r="H9" s="23"/>
    </row>
    <row r="10" spans="1:8" s="20" customFormat="1" ht="38.1" customHeight="1">
      <c r="A10" s="23">
        <v>7</v>
      </c>
      <c r="B10" s="103" t="s">
        <v>36</v>
      </c>
      <c r="C10" s="103" t="s">
        <v>37</v>
      </c>
      <c r="D10" s="106" t="s">
        <v>25</v>
      </c>
      <c r="E10" s="92">
        <v>5.2</v>
      </c>
      <c r="F10" s="92"/>
      <c r="G10" s="105"/>
      <c r="H10" s="23"/>
    </row>
    <row r="11" spans="1:8" s="20" customFormat="1" ht="28.15" customHeight="1">
      <c r="A11" s="23">
        <v>8</v>
      </c>
      <c r="B11" s="35" t="s">
        <v>38</v>
      </c>
      <c r="C11" s="35"/>
      <c r="D11" s="35"/>
      <c r="E11" s="36"/>
      <c r="F11" s="36"/>
      <c r="G11" s="37">
        <f>SUM(G3:G10)</f>
        <v>0</v>
      </c>
      <c r="H11" s="38"/>
    </row>
  </sheetData>
  <mergeCells count="1">
    <mergeCell ref="A1:H1"/>
  </mergeCells>
  <phoneticPr fontId="13" type="noConversion"/>
  <pageMargins left="0.75138888888888899" right="0.39305555555555599" top="0.78680555555555598" bottom="0.59027777777777801" header="0.5" footer="0.5"/>
  <pageSetup paperSize="9" scale="78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F4" sqref="F4:G13"/>
    </sheetView>
  </sheetViews>
  <sheetFormatPr defaultColWidth="6.5" defaultRowHeight="11.25"/>
  <cols>
    <col min="1" max="1" width="4.75" style="21" customWidth="1"/>
    <col min="2" max="2" width="17.75" style="21" customWidth="1"/>
    <col min="3" max="3" width="41.25" style="21" customWidth="1"/>
    <col min="4" max="4" width="5.5" style="21" customWidth="1"/>
    <col min="5" max="5" width="8.625" style="83" customWidth="1"/>
    <col min="6" max="6" width="9.375" style="21" customWidth="1"/>
    <col min="7" max="7" width="6.5" style="21"/>
    <col min="8" max="8" width="12.375" style="21" customWidth="1"/>
    <col min="9" max="16384" width="6.5" style="21"/>
  </cols>
  <sheetData>
    <row r="1" spans="1:8" ht="32.1" customHeight="1">
      <c r="A1" s="124" t="s">
        <v>39</v>
      </c>
      <c r="B1" s="124"/>
      <c r="C1" s="124"/>
      <c r="D1" s="124"/>
      <c r="E1" s="124"/>
      <c r="F1" s="124"/>
      <c r="G1" s="124"/>
      <c r="H1" s="124"/>
    </row>
    <row r="2" spans="1:8" s="20" customFormat="1" ht="42.95" customHeight="1">
      <c r="A2" s="62" t="s">
        <v>1</v>
      </c>
      <c r="B2" s="62" t="s">
        <v>2</v>
      </c>
      <c r="C2" s="62" t="s">
        <v>16</v>
      </c>
      <c r="D2" s="62" t="s">
        <v>17</v>
      </c>
      <c r="E2" s="62" t="s">
        <v>18</v>
      </c>
      <c r="F2" s="62" t="s">
        <v>40</v>
      </c>
      <c r="G2" s="62" t="s">
        <v>20</v>
      </c>
      <c r="H2" s="62" t="s">
        <v>4</v>
      </c>
    </row>
    <row r="3" spans="1:8" s="75" customFormat="1" ht="33.75">
      <c r="A3" s="84">
        <v>1</v>
      </c>
      <c r="B3" s="85" t="s">
        <v>36</v>
      </c>
      <c r="C3" s="85" t="s">
        <v>41</v>
      </c>
      <c r="D3" s="44" t="s">
        <v>25</v>
      </c>
      <c r="E3" s="65">
        <v>3</v>
      </c>
      <c r="F3" s="49">
        <v>380</v>
      </c>
      <c r="G3" s="50">
        <f t="shared" ref="G3:G8" si="0">F3*E3</f>
        <v>1140</v>
      </c>
      <c r="H3" s="23" t="s">
        <v>42</v>
      </c>
    </row>
    <row r="4" spans="1:8" s="75" customFormat="1" ht="33.75">
      <c r="A4" s="84">
        <v>2</v>
      </c>
      <c r="B4" s="86" t="s">
        <v>43</v>
      </c>
      <c r="C4" s="45" t="s">
        <v>44</v>
      </c>
      <c r="D4" s="44" t="s">
        <v>28</v>
      </c>
      <c r="E4" s="65">
        <v>40</v>
      </c>
      <c r="F4" s="65"/>
      <c r="G4" s="50"/>
      <c r="H4" s="23"/>
    </row>
    <row r="5" spans="1:8" s="75" customFormat="1" ht="67.5">
      <c r="A5" s="84">
        <v>3</v>
      </c>
      <c r="B5" s="87" t="s">
        <v>45</v>
      </c>
      <c r="C5" s="88" t="s">
        <v>46</v>
      </c>
      <c r="D5" s="89" t="s">
        <v>28</v>
      </c>
      <c r="E5" s="89">
        <f>15*4.4</f>
        <v>66</v>
      </c>
      <c r="F5" s="89"/>
      <c r="G5" s="50"/>
      <c r="H5" s="90"/>
    </row>
    <row r="6" spans="1:8" s="75" customFormat="1" ht="45">
      <c r="A6" s="84">
        <v>4</v>
      </c>
      <c r="B6" s="87" t="s">
        <v>47</v>
      </c>
      <c r="C6" s="91" t="s">
        <v>48</v>
      </c>
      <c r="D6" s="89" t="s">
        <v>49</v>
      </c>
      <c r="E6" s="89">
        <v>1</v>
      </c>
      <c r="F6" s="89"/>
      <c r="G6" s="50"/>
      <c r="H6" s="90"/>
    </row>
    <row r="7" spans="1:8" s="75" customFormat="1" ht="45">
      <c r="A7" s="84">
        <v>5</v>
      </c>
      <c r="B7" s="87" t="s">
        <v>50</v>
      </c>
      <c r="C7" s="91" t="s">
        <v>51</v>
      </c>
      <c r="D7" s="89" t="s">
        <v>28</v>
      </c>
      <c r="E7" s="89">
        <f>E5*2</f>
        <v>132</v>
      </c>
      <c r="F7" s="89"/>
      <c r="G7" s="50"/>
      <c r="H7" s="90"/>
    </row>
    <row r="8" spans="1:8" s="75" customFormat="1" ht="22.5">
      <c r="A8" s="84">
        <v>6</v>
      </c>
      <c r="B8" s="56" t="s">
        <v>52</v>
      </c>
      <c r="C8" s="85" t="s">
        <v>53</v>
      </c>
      <c r="D8" s="44" t="s">
        <v>28</v>
      </c>
      <c r="E8" s="92">
        <f>8*3.2</f>
        <v>25.6</v>
      </c>
      <c r="F8" s="48"/>
      <c r="G8" s="50"/>
      <c r="H8" s="23"/>
    </row>
    <row r="9" spans="1:8" s="75" customFormat="1" ht="56.25">
      <c r="A9" s="84">
        <v>7</v>
      </c>
      <c r="B9" s="56" t="s">
        <v>54</v>
      </c>
      <c r="C9" s="45" t="s">
        <v>55</v>
      </c>
      <c r="D9" s="44" t="s">
        <v>25</v>
      </c>
      <c r="E9" s="92"/>
      <c r="F9" s="48"/>
      <c r="G9" s="50"/>
      <c r="H9" s="23"/>
    </row>
    <row r="10" spans="1:8" s="75" customFormat="1" ht="20.100000000000001" customHeight="1">
      <c r="A10" s="84">
        <v>7</v>
      </c>
      <c r="B10" s="56" t="s">
        <v>56</v>
      </c>
      <c r="C10" s="85" t="s">
        <v>57</v>
      </c>
      <c r="D10" s="44" t="s">
        <v>58</v>
      </c>
      <c r="E10" s="92">
        <v>5</v>
      </c>
      <c r="F10" s="48"/>
      <c r="G10" s="49"/>
      <c r="H10" s="23"/>
    </row>
    <row r="11" spans="1:8" s="75" customFormat="1" ht="56.25">
      <c r="A11" s="84">
        <v>8</v>
      </c>
      <c r="B11" s="86" t="s">
        <v>59</v>
      </c>
      <c r="C11" s="45" t="s">
        <v>60</v>
      </c>
      <c r="D11" s="44" t="s">
        <v>28</v>
      </c>
      <c r="E11" s="65">
        <f>30*3.2</f>
        <v>96</v>
      </c>
      <c r="F11" s="65"/>
      <c r="G11" s="50"/>
      <c r="H11" s="23"/>
    </row>
    <row r="12" spans="1:8" s="75" customFormat="1" ht="56.25">
      <c r="A12" s="84">
        <v>9</v>
      </c>
      <c r="B12" s="86" t="s">
        <v>61</v>
      </c>
      <c r="C12" s="45" t="s">
        <v>62</v>
      </c>
      <c r="D12" s="44" t="s">
        <v>28</v>
      </c>
      <c r="E12" s="65">
        <f>E11</f>
        <v>96</v>
      </c>
      <c r="F12" s="65"/>
      <c r="G12" s="50"/>
      <c r="H12" s="23"/>
    </row>
    <row r="13" spans="1:8" s="75" customFormat="1" ht="23.1" customHeight="1">
      <c r="A13" s="44">
        <v>10</v>
      </c>
      <c r="B13" s="86" t="s">
        <v>38</v>
      </c>
      <c r="C13" s="45"/>
      <c r="D13" s="44"/>
      <c r="E13" s="65"/>
      <c r="F13" s="65"/>
      <c r="G13" s="50"/>
      <c r="H13" s="23"/>
    </row>
  </sheetData>
  <mergeCells count="1">
    <mergeCell ref="A1:H1"/>
  </mergeCells>
  <phoneticPr fontId="13" type="noConversion"/>
  <hyperlinks>
    <hyperlink ref="C3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F3" sqref="F3:G13"/>
    </sheetView>
  </sheetViews>
  <sheetFormatPr defaultColWidth="8.875" defaultRowHeight="13.5"/>
  <cols>
    <col min="1" max="1" width="7" customWidth="1"/>
    <col min="2" max="2" width="21.375" customWidth="1"/>
    <col min="3" max="3" width="32.25" customWidth="1"/>
    <col min="4" max="4" width="7.625" customWidth="1"/>
  </cols>
  <sheetData>
    <row r="1" spans="1:8" s="39" customFormat="1" ht="35.1" customHeight="1">
      <c r="A1" s="125" t="s">
        <v>63</v>
      </c>
      <c r="B1" s="125"/>
      <c r="C1" s="125"/>
      <c r="D1" s="125"/>
      <c r="E1" s="125"/>
      <c r="F1" s="125"/>
      <c r="G1" s="125"/>
      <c r="H1" s="125"/>
    </row>
    <row r="2" spans="1:8" s="60" customFormat="1" ht="22.5">
      <c r="A2" s="62" t="s">
        <v>1</v>
      </c>
      <c r="B2" s="62" t="s">
        <v>2</v>
      </c>
      <c r="C2" s="62" t="s">
        <v>16</v>
      </c>
      <c r="D2" s="62" t="s">
        <v>17</v>
      </c>
      <c r="E2" s="62" t="s">
        <v>18</v>
      </c>
      <c r="F2" s="62" t="s">
        <v>19</v>
      </c>
      <c r="G2" s="62" t="s">
        <v>20</v>
      </c>
      <c r="H2" s="62" t="s">
        <v>4</v>
      </c>
    </row>
    <row r="3" spans="1:8" s="60" customFormat="1" ht="67.5">
      <c r="A3" s="44">
        <v>1</v>
      </c>
      <c r="B3" s="55" t="s">
        <v>64</v>
      </c>
      <c r="C3" s="56" t="s">
        <v>65</v>
      </c>
      <c r="D3" s="57" t="s">
        <v>28</v>
      </c>
      <c r="E3" s="48">
        <f>80*2.4+15*2.4</f>
        <v>228</v>
      </c>
      <c r="F3" s="48"/>
      <c r="G3" s="49"/>
      <c r="H3" s="50"/>
    </row>
    <row r="4" spans="1:8" s="60" customFormat="1" ht="18" customHeight="1">
      <c r="A4" s="44">
        <v>2</v>
      </c>
      <c r="B4" s="45" t="s">
        <v>66</v>
      </c>
      <c r="C4" s="76"/>
      <c r="D4" s="77" t="s">
        <v>58</v>
      </c>
      <c r="E4" s="78">
        <v>2</v>
      </c>
      <c r="F4" s="50"/>
      <c r="G4" s="49"/>
      <c r="H4" s="29"/>
    </row>
    <row r="5" spans="1:8" s="60" customFormat="1" ht="18" customHeight="1">
      <c r="A5" s="44">
        <v>3</v>
      </c>
      <c r="B5" s="45" t="s">
        <v>67</v>
      </c>
      <c r="C5" s="76" t="s">
        <v>68</v>
      </c>
      <c r="D5" s="77" t="s">
        <v>58</v>
      </c>
      <c r="E5" s="78">
        <v>1</v>
      </c>
      <c r="F5" s="50"/>
      <c r="G5" s="49"/>
      <c r="H5" s="29"/>
    </row>
    <row r="6" spans="1:8" s="60" customFormat="1" ht="18" customHeight="1">
      <c r="A6" s="44">
        <v>4</v>
      </c>
      <c r="B6" s="45" t="s">
        <v>69</v>
      </c>
      <c r="C6" s="76" t="s">
        <v>70</v>
      </c>
      <c r="D6" s="77" t="s">
        <v>58</v>
      </c>
      <c r="E6" s="78">
        <v>1</v>
      </c>
      <c r="F6" s="50"/>
      <c r="G6" s="49"/>
      <c r="H6" s="29"/>
    </row>
    <row r="7" spans="1:8" s="60" customFormat="1" ht="18" customHeight="1">
      <c r="A7" s="44">
        <v>5</v>
      </c>
      <c r="B7" s="45" t="s">
        <v>71</v>
      </c>
      <c r="C7" s="76"/>
      <c r="D7" s="77" t="s">
        <v>28</v>
      </c>
      <c r="E7" s="78">
        <f>2.1*2</f>
        <v>4.2</v>
      </c>
      <c r="F7" s="50"/>
      <c r="G7" s="49"/>
      <c r="H7" s="29"/>
    </row>
    <row r="8" spans="1:8" s="60" customFormat="1" ht="18" customHeight="1">
      <c r="A8" s="44">
        <v>6</v>
      </c>
      <c r="B8" s="45" t="s">
        <v>72</v>
      </c>
      <c r="C8" s="76"/>
      <c r="D8" s="77" t="s">
        <v>28</v>
      </c>
      <c r="E8" s="78">
        <f>2.1*4.8</f>
        <v>10.08</v>
      </c>
      <c r="F8" s="50"/>
      <c r="G8" s="49"/>
      <c r="H8" s="29"/>
    </row>
    <row r="9" spans="1:8" s="60" customFormat="1" ht="18" customHeight="1">
      <c r="A9" s="44">
        <v>7</v>
      </c>
      <c r="B9" s="45" t="s">
        <v>73</v>
      </c>
      <c r="C9" s="76"/>
      <c r="D9" s="77" t="s">
        <v>74</v>
      </c>
      <c r="E9" s="78">
        <v>4</v>
      </c>
      <c r="F9" s="50"/>
      <c r="G9" s="49"/>
      <c r="H9" s="29"/>
    </row>
    <row r="10" spans="1:8" s="60" customFormat="1" ht="18" customHeight="1">
      <c r="A10" s="44">
        <v>8</v>
      </c>
      <c r="B10" s="45" t="s">
        <v>75</v>
      </c>
      <c r="C10" s="76"/>
      <c r="D10" s="77" t="s">
        <v>28</v>
      </c>
      <c r="E10" s="78">
        <f>E8</f>
        <v>10.08</v>
      </c>
      <c r="F10" s="50"/>
      <c r="G10" s="49"/>
      <c r="H10" s="29"/>
    </row>
    <row r="11" spans="1:8" s="60" customFormat="1" ht="18" customHeight="1">
      <c r="A11" s="44">
        <v>9</v>
      </c>
      <c r="B11" s="45" t="s">
        <v>76</v>
      </c>
      <c r="C11" s="76"/>
      <c r="D11" s="77" t="s">
        <v>28</v>
      </c>
      <c r="E11" s="78">
        <f>2*3.2</f>
        <v>6.4</v>
      </c>
      <c r="F11" s="50"/>
      <c r="G11" s="49"/>
      <c r="H11" s="29"/>
    </row>
    <row r="12" spans="1:8" s="60" customFormat="1" ht="18" customHeight="1">
      <c r="A12" s="44">
        <v>10</v>
      </c>
      <c r="B12" s="45" t="s">
        <v>77</v>
      </c>
      <c r="C12" s="76"/>
      <c r="D12" s="77" t="s">
        <v>78</v>
      </c>
      <c r="E12" s="78">
        <v>1</v>
      </c>
      <c r="F12" s="50"/>
      <c r="G12" s="49"/>
      <c r="H12" s="29"/>
    </row>
    <row r="13" spans="1:8" s="60" customFormat="1" ht="27" customHeight="1">
      <c r="A13" s="44">
        <v>11</v>
      </c>
      <c r="B13" s="45" t="s">
        <v>79</v>
      </c>
      <c r="C13" s="76"/>
      <c r="D13" s="77" t="s">
        <v>78</v>
      </c>
      <c r="E13" s="78">
        <v>1</v>
      </c>
      <c r="F13" s="50"/>
      <c r="G13" s="49"/>
      <c r="H13" s="29"/>
    </row>
    <row r="14" spans="1:8" s="60" customFormat="1" ht="23.1" customHeight="1">
      <c r="A14" s="44">
        <v>12</v>
      </c>
      <c r="B14" s="66" t="s">
        <v>38</v>
      </c>
      <c r="C14" s="79"/>
      <c r="D14" s="80"/>
      <c r="E14" s="81"/>
      <c r="F14" s="71"/>
      <c r="G14" s="70">
        <f>SUM(G2:G13)</f>
        <v>0</v>
      </c>
      <c r="H14" s="82"/>
    </row>
    <row r="15" spans="1:8" s="60" customFormat="1" ht="11.25"/>
    <row r="16" spans="1:8" s="60" customFormat="1" ht="11.25"/>
    <row r="17" s="60" customFormat="1" ht="11.25"/>
    <row r="18" s="60" customFormat="1" ht="11.25"/>
    <row r="19" s="60" customFormat="1" ht="11.25"/>
    <row r="20" s="60" customFormat="1" ht="11.25"/>
    <row r="21" s="60" customFormat="1" ht="11.25"/>
    <row r="22" s="73" customFormat="1"/>
    <row r="23" s="73" customFormat="1"/>
  </sheetData>
  <mergeCells count="1">
    <mergeCell ref="A1:H1"/>
  </mergeCells>
  <phoneticPr fontId="1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19" sqref="F19"/>
    </sheetView>
  </sheetViews>
  <sheetFormatPr defaultColWidth="8.875" defaultRowHeight="13.5"/>
  <cols>
    <col min="1" max="1" width="6.75" customWidth="1"/>
    <col min="2" max="2" width="18.25" customWidth="1"/>
    <col min="3" max="3" width="36.75" customWidth="1"/>
    <col min="4" max="4" width="7.5" customWidth="1"/>
    <col min="5" max="5" width="8" style="61" customWidth="1"/>
    <col min="6" max="7" width="8.875" style="61"/>
  </cols>
  <sheetData>
    <row r="1" spans="1:9" ht="27" customHeight="1">
      <c r="A1" s="126" t="s">
        <v>80</v>
      </c>
      <c r="B1" s="127"/>
      <c r="C1" s="127"/>
      <c r="D1" s="127"/>
      <c r="E1" s="127"/>
      <c r="F1" s="127"/>
      <c r="G1" s="127"/>
      <c r="H1" s="127"/>
    </row>
    <row r="2" spans="1:9" s="40" customFormat="1" ht="23.1" customHeight="1">
      <c r="A2" s="62" t="s">
        <v>1</v>
      </c>
      <c r="B2" s="62" t="s">
        <v>2</v>
      </c>
      <c r="C2" s="62" t="s">
        <v>16</v>
      </c>
      <c r="D2" s="62" t="s">
        <v>17</v>
      </c>
      <c r="E2" s="62" t="s">
        <v>18</v>
      </c>
      <c r="F2" s="62" t="s">
        <v>19</v>
      </c>
      <c r="G2" s="62" t="s">
        <v>20</v>
      </c>
      <c r="H2" s="62" t="s">
        <v>4</v>
      </c>
    </row>
    <row r="3" spans="1:9" s="40" customFormat="1" ht="63.95" customHeight="1">
      <c r="A3" s="44">
        <v>1</v>
      </c>
      <c r="B3" s="55" t="s">
        <v>81</v>
      </c>
      <c r="C3" s="55" t="s">
        <v>82</v>
      </c>
      <c r="D3" s="44" t="s">
        <v>25</v>
      </c>
      <c r="E3" s="63">
        <v>35</v>
      </c>
      <c r="F3" s="63"/>
      <c r="G3" s="49"/>
      <c r="H3" s="50" t="s">
        <v>83</v>
      </c>
      <c r="I3" s="64"/>
    </row>
    <row r="4" spans="1:9" s="40" customFormat="1" ht="86.1" customHeight="1">
      <c r="A4" s="44">
        <v>2</v>
      </c>
      <c r="B4" s="56" t="s">
        <v>84</v>
      </c>
      <c r="C4" s="51" t="s">
        <v>85</v>
      </c>
      <c r="D4" s="44" t="s">
        <v>25</v>
      </c>
      <c r="E4" s="63">
        <v>40</v>
      </c>
      <c r="F4" s="49"/>
      <c r="G4" s="49"/>
      <c r="H4" s="50" t="s">
        <v>83</v>
      </c>
    </row>
    <row r="5" spans="1:9" s="40" customFormat="1" ht="41.45" customHeight="1">
      <c r="A5" s="44">
        <v>3</v>
      </c>
      <c r="B5" s="55" t="s">
        <v>86</v>
      </c>
      <c r="C5" s="55" t="s">
        <v>87</v>
      </c>
      <c r="D5" s="65" t="s">
        <v>58</v>
      </c>
      <c r="E5" s="47">
        <v>1</v>
      </c>
      <c r="F5" s="48"/>
      <c r="G5" s="49"/>
      <c r="H5" s="50"/>
    </row>
    <row r="6" spans="1:9" s="40" customFormat="1" ht="60" customHeight="1">
      <c r="A6" s="44">
        <v>4</v>
      </c>
      <c r="B6" s="45" t="s">
        <v>88</v>
      </c>
      <c r="C6" s="51" t="s">
        <v>89</v>
      </c>
      <c r="D6" s="47" t="s">
        <v>58</v>
      </c>
      <c r="E6" s="48">
        <v>2</v>
      </c>
      <c r="F6" s="48"/>
      <c r="G6" s="49"/>
      <c r="H6" s="50"/>
      <c r="I6" s="40" t="s">
        <v>90</v>
      </c>
    </row>
    <row r="7" spans="1:9" s="40" customFormat="1" ht="39" customHeight="1">
      <c r="A7" s="44">
        <v>5</v>
      </c>
      <c r="B7" s="45" t="s">
        <v>91</v>
      </c>
      <c r="C7" s="51"/>
      <c r="D7" s="47" t="s">
        <v>58</v>
      </c>
      <c r="E7" s="48"/>
      <c r="F7" s="48"/>
      <c r="G7" s="49"/>
      <c r="H7" s="50"/>
    </row>
    <row r="8" spans="1:9" s="59" customFormat="1" ht="26.1" customHeight="1">
      <c r="A8" s="44">
        <v>6</v>
      </c>
      <c r="B8" s="66" t="s">
        <v>38</v>
      </c>
      <c r="C8" s="67"/>
      <c r="D8" s="68"/>
      <c r="E8" s="69"/>
      <c r="F8" s="69"/>
      <c r="G8" s="70">
        <f>SUM(G2:G6)</f>
        <v>0</v>
      </c>
      <c r="H8" s="71"/>
    </row>
    <row r="9" spans="1:9" s="60" customFormat="1" ht="11.25">
      <c r="E9" s="72"/>
      <c r="F9" s="72"/>
      <c r="G9" s="72"/>
    </row>
    <row r="10" spans="1:9" s="60" customFormat="1" ht="11.25">
      <c r="E10" s="72"/>
      <c r="F10" s="72"/>
      <c r="G10" s="72"/>
    </row>
    <row r="11" spans="1:9" s="60" customFormat="1" ht="11.25">
      <c r="E11" s="72"/>
      <c r="F11" s="72"/>
      <c r="G11" s="72"/>
    </row>
    <row r="12" spans="1:9" s="60" customFormat="1" ht="11.25">
      <c r="E12" s="72"/>
      <c r="F12" s="72"/>
      <c r="G12" s="72"/>
    </row>
    <row r="13" spans="1:9" s="60" customFormat="1" ht="11.25">
      <c r="E13" s="72"/>
      <c r="F13" s="72"/>
      <c r="G13" s="72"/>
    </row>
  </sheetData>
  <mergeCells count="1">
    <mergeCell ref="A1:H1"/>
  </mergeCells>
  <phoneticPr fontId="1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topLeftCell="A2" workbookViewId="0">
      <selection activeCell="J7" sqref="J7"/>
    </sheetView>
  </sheetViews>
  <sheetFormatPr defaultColWidth="8.875" defaultRowHeight="13.5"/>
  <cols>
    <col min="1" max="1" width="7" style="42" customWidth="1"/>
    <col min="2" max="2" width="16" style="42" customWidth="1"/>
    <col min="3" max="3" width="35.25" style="42" customWidth="1"/>
    <col min="4" max="4" width="5.75" style="42" customWidth="1"/>
    <col min="5" max="7" width="8.875" style="42"/>
    <col min="8" max="8" width="16.25" style="42" customWidth="1"/>
    <col min="9" max="16384" width="8.875" style="42"/>
  </cols>
  <sheetData>
    <row r="1" spans="1:8" s="39" customFormat="1" ht="41.45" customHeight="1">
      <c r="A1" s="128" t="s">
        <v>92</v>
      </c>
      <c r="B1" s="129"/>
      <c r="C1" s="129"/>
      <c r="D1" s="129"/>
      <c r="E1" s="129"/>
      <c r="F1" s="129"/>
      <c r="G1" s="129"/>
      <c r="H1" s="130"/>
    </row>
    <row r="2" spans="1:8" s="40" customFormat="1" ht="36" customHeight="1">
      <c r="A2" s="43" t="s">
        <v>1</v>
      </c>
      <c r="B2" s="43" t="s">
        <v>2</v>
      </c>
      <c r="C2" s="43" t="s">
        <v>16</v>
      </c>
      <c r="D2" s="43" t="s">
        <v>17</v>
      </c>
      <c r="E2" s="43" t="s">
        <v>18</v>
      </c>
      <c r="F2" s="43" t="s">
        <v>19</v>
      </c>
      <c r="G2" s="43" t="s">
        <v>20</v>
      </c>
      <c r="H2" s="43" t="s">
        <v>4</v>
      </c>
    </row>
    <row r="3" spans="1:8" s="40" customFormat="1" ht="72" customHeight="1">
      <c r="A3" s="44">
        <v>1</v>
      </c>
      <c r="B3" s="45" t="s">
        <v>93</v>
      </c>
      <c r="C3" s="46" t="s">
        <v>94</v>
      </c>
      <c r="D3" s="47" t="s">
        <v>25</v>
      </c>
      <c r="E3" s="48">
        <v>60</v>
      </c>
      <c r="F3" s="48"/>
      <c r="G3" s="49"/>
      <c r="H3" s="50" t="s">
        <v>95</v>
      </c>
    </row>
    <row r="4" spans="1:8" s="40" customFormat="1" ht="66" customHeight="1">
      <c r="A4" s="44">
        <v>2</v>
      </c>
      <c r="B4" s="45" t="s">
        <v>96</v>
      </c>
      <c r="C4" s="51" t="s">
        <v>97</v>
      </c>
      <c r="D4" s="47" t="s">
        <v>25</v>
      </c>
      <c r="E4" s="48">
        <v>60</v>
      </c>
      <c r="F4" s="48"/>
      <c r="G4" s="49"/>
      <c r="H4" s="46"/>
    </row>
    <row r="5" spans="1:8" s="40" customFormat="1" ht="57.95" customHeight="1">
      <c r="A5" s="44">
        <v>3</v>
      </c>
      <c r="B5" s="45" t="s">
        <v>98</v>
      </c>
      <c r="C5" s="51" t="s">
        <v>99</v>
      </c>
      <c r="D5" s="47" t="s">
        <v>25</v>
      </c>
      <c r="E5" s="48">
        <v>60</v>
      </c>
      <c r="F5" s="48"/>
      <c r="G5" s="49"/>
      <c r="H5" s="50" t="s">
        <v>95</v>
      </c>
    </row>
    <row r="6" spans="1:8" s="40" customFormat="1" ht="56.1" customHeight="1">
      <c r="A6" s="44">
        <v>4</v>
      </c>
      <c r="B6" s="45" t="s">
        <v>100</v>
      </c>
      <c r="C6" s="45" t="s">
        <v>101</v>
      </c>
      <c r="D6" s="47" t="s">
        <v>25</v>
      </c>
      <c r="E6" s="47">
        <v>30</v>
      </c>
      <c r="F6" s="52"/>
      <c r="G6" s="53"/>
      <c r="H6" s="46" t="s">
        <v>102</v>
      </c>
    </row>
    <row r="7" spans="1:8" s="40" customFormat="1" ht="56.1" customHeight="1">
      <c r="A7" s="44">
        <v>5</v>
      </c>
      <c r="B7" s="45" t="s">
        <v>103</v>
      </c>
      <c r="C7" s="45" t="s">
        <v>104</v>
      </c>
      <c r="D7" s="47" t="s">
        <v>25</v>
      </c>
      <c r="E7" s="47">
        <v>10</v>
      </c>
      <c r="F7" s="52"/>
      <c r="G7" s="53"/>
      <c r="H7" s="54"/>
    </row>
    <row r="8" spans="1:8" s="40" customFormat="1" ht="56.1" customHeight="1">
      <c r="A8" s="44">
        <v>6</v>
      </c>
      <c r="B8" s="55" t="s">
        <v>38</v>
      </c>
      <c r="C8" s="56"/>
      <c r="D8" s="57"/>
      <c r="E8" s="58"/>
      <c r="F8" s="48"/>
      <c r="G8" s="49"/>
      <c r="H8" s="50"/>
    </row>
    <row r="9" spans="1:8" s="41" customFormat="1" ht="11.25"/>
  </sheetData>
  <mergeCells count="1">
    <mergeCell ref="A1:H1"/>
  </mergeCells>
  <phoneticPr fontId="1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I17" sqref="I17"/>
    </sheetView>
  </sheetViews>
  <sheetFormatPr defaultColWidth="8.875" defaultRowHeight="13.5"/>
  <cols>
    <col min="1" max="1" width="6.375" customWidth="1"/>
    <col min="2" max="2" width="29.875" customWidth="1"/>
    <col min="3" max="3" width="21.25" customWidth="1"/>
    <col min="4" max="4" width="13.5" customWidth="1"/>
    <col min="5" max="6" width="10" customWidth="1"/>
    <col min="7" max="7" width="12.5" customWidth="1"/>
  </cols>
  <sheetData>
    <row r="1" spans="1:9" s="20" customFormat="1" ht="39" customHeight="1">
      <c r="A1" s="131" t="s">
        <v>105</v>
      </c>
      <c r="B1" s="132"/>
      <c r="C1" s="132"/>
      <c r="D1" s="132"/>
      <c r="E1" s="132"/>
      <c r="F1" s="132"/>
      <c r="G1" s="132"/>
      <c r="H1" s="133"/>
    </row>
    <row r="2" spans="1:9" s="20" customFormat="1" ht="39" customHeight="1">
      <c r="A2" s="22" t="s">
        <v>1</v>
      </c>
      <c r="B2" s="22" t="s">
        <v>2</v>
      </c>
      <c r="C2" s="22" t="s">
        <v>16</v>
      </c>
      <c r="D2" s="22" t="s">
        <v>17</v>
      </c>
      <c r="E2" s="22" t="s">
        <v>18</v>
      </c>
      <c r="F2" s="22" t="s">
        <v>19</v>
      </c>
      <c r="G2" s="22" t="s">
        <v>20</v>
      </c>
      <c r="H2" s="22" t="s">
        <v>4</v>
      </c>
    </row>
    <row r="3" spans="1:9" s="20" customFormat="1" ht="32.1" customHeight="1">
      <c r="A3" s="23">
        <v>1</v>
      </c>
      <c r="B3" s="24" t="s">
        <v>106</v>
      </c>
      <c r="C3" s="25"/>
      <c r="D3" s="26" t="s">
        <v>74</v>
      </c>
      <c r="E3" s="27">
        <f>3.8+1.8+1.8</f>
        <v>7.3999999999999995</v>
      </c>
      <c r="F3" s="28"/>
      <c r="G3" s="27"/>
      <c r="H3" s="29"/>
      <c r="I3" s="20" t="s">
        <v>107</v>
      </c>
    </row>
    <row r="4" spans="1:9" s="20" customFormat="1" ht="32.1" customHeight="1">
      <c r="A4" s="23">
        <v>2</v>
      </c>
      <c r="B4" s="24" t="s">
        <v>108</v>
      </c>
      <c r="C4" s="25"/>
      <c r="D4" s="26" t="s">
        <v>28</v>
      </c>
      <c r="E4" s="27">
        <f>3.1*1.8</f>
        <v>5.58</v>
      </c>
      <c r="F4" s="28"/>
      <c r="G4" s="27"/>
      <c r="H4" s="29"/>
    </row>
    <row r="5" spans="1:9" s="20" customFormat="1" ht="32.1" customHeight="1">
      <c r="A5" s="23">
        <v>3</v>
      </c>
      <c r="B5" s="30" t="s">
        <v>109</v>
      </c>
      <c r="C5" s="31"/>
      <c r="D5" s="32" t="s">
        <v>78</v>
      </c>
      <c r="E5" s="33">
        <v>1</v>
      </c>
      <c r="F5" s="33"/>
      <c r="G5" s="27"/>
      <c r="H5" s="29"/>
    </row>
    <row r="6" spans="1:9" s="20" customFormat="1" ht="32.1" customHeight="1">
      <c r="A6" s="23">
        <v>4</v>
      </c>
      <c r="B6" s="30" t="s">
        <v>110</v>
      </c>
      <c r="C6" s="31"/>
      <c r="D6" s="32" t="s">
        <v>78</v>
      </c>
      <c r="E6" s="33">
        <v>1</v>
      </c>
      <c r="F6" s="33"/>
      <c r="G6" s="27"/>
      <c r="H6" s="29"/>
    </row>
    <row r="7" spans="1:9" s="20" customFormat="1" ht="32.1" customHeight="1">
      <c r="A7" s="23">
        <v>5</v>
      </c>
      <c r="B7" s="30" t="s">
        <v>111</v>
      </c>
      <c r="C7" s="31"/>
      <c r="D7" s="32" t="s">
        <v>28</v>
      </c>
      <c r="E7" s="33">
        <f>1.8*3.9</f>
        <v>7.02</v>
      </c>
      <c r="F7" s="33"/>
      <c r="G7" s="27"/>
      <c r="H7" s="29"/>
    </row>
    <row r="8" spans="1:9" s="20" customFormat="1" ht="32.1" customHeight="1">
      <c r="A8" s="23">
        <v>6</v>
      </c>
      <c r="B8" s="30" t="s">
        <v>112</v>
      </c>
      <c r="C8" s="24"/>
      <c r="D8" s="32" t="s">
        <v>28</v>
      </c>
      <c r="E8" s="33">
        <f>8*2.5</f>
        <v>20</v>
      </c>
      <c r="F8" s="33"/>
      <c r="G8" s="27"/>
      <c r="H8" s="23"/>
    </row>
    <row r="9" spans="1:9" s="21" customFormat="1" ht="32.1" customHeight="1">
      <c r="A9" s="34"/>
      <c r="B9" s="35" t="s">
        <v>38</v>
      </c>
      <c r="C9" s="35"/>
      <c r="D9" s="35"/>
      <c r="E9" s="36"/>
      <c r="F9" s="36"/>
      <c r="G9" s="37">
        <f>SUM(G1:G8)</f>
        <v>0</v>
      </c>
      <c r="H9" s="38"/>
    </row>
    <row r="10" spans="1:9" s="21" customFormat="1" ht="11.25"/>
    <row r="11" spans="1:9" s="21" customFormat="1" ht="11.25"/>
    <row r="12" spans="1:9" s="21" customFormat="1" ht="11.25"/>
    <row r="13" spans="1:9" s="21" customFormat="1" ht="11.25"/>
    <row r="14" spans="1:9" s="21" customFormat="1" ht="11.25"/>
    <row r="15" spans="1:9" s="21" customFormat="1" ht="11.25"/>
  </sheetData>
  <mergeCells count="1">
    <mergeCell ref="A1:H1"/>
  </mergeCells>
  <phoneticPr fontId="1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H93"/>
  <sheetViews>
    <sheetView tabSelected="1" workbookViewId="0">
      <selection activeCell="C11" sqref="C11"/>
    </sheetView>
  </sheetViews>
  <sheetFormatPr defaultColWidth="11" defaultRowHeight="30" customHeight="1"/>
  <cols>
    <col min="1" max="1" width="7.25" style="5" customWidth="1"/>
    <col min="2" max="2" width="15" style="5" customWidth="1"/>
    <col min="3" max="3" width="17.25" style="5" customWidth="1"/>
    <col min="4" max="6" width="9.875" style="5" customWidth="1"/>
    <col min="7" max="7" width="13.5" style="5" customWidth="1"/>
    <col min="8" max="8" width="14.125" style="5" customWidth="1"/>
    <col min="9" max="16384" width="11" style="5"/>
  </cols>
  <sheetData>
    <row r="1" spans="1:8" ht="30" customHeight="1">
      <c r="A1" s="134" t="s">
        <v>113</v>
      </c>
      <c r="B1" s="134"/>
      <c r="C1" s="134"/>
      <c r="D1" s="134"/>
      <c r="E1" s="134"/>
      <c r="F1" s="134"/>
      <c r="G1" s="134"/>
      <c r="H1" s="134"/>
    </row>
    <row r="2" spans="1:8" s="1" customFormat="1" ht="30" customHeight="1">
      <c r="A2" s="6" t="s">
        <v>1</v>
      </c>
      <c r="B2" s="6" t="s">
        <v>114</v>
      </c>
      <c r="C2" s="6" t="s">
        <v>115</v>
      </c>
      <c r="D2" s="135" t="s">
        <v>116</v>
      </c>
      <c r="E2" s="135"/>
      <c r="F2" s="135"/>
      <c r="G2" s="6" t="s">
        <v>117</v>
      </c>
      <c r="H2" s="6" t="s">
        <v>118</v>
      </c>
    </row>
    <row r="3" spans="1:8" s="1" customFormat="1" ht="30" customHeight="1">
      <c r="A3" s="136" t="s">
        <v>119</v>
      </c>
      <c r="B3" s="136"/>
      <c r="C3" s="136"/>
      <c r="D3" s="136"/>
      <c r="E3" s="136"/>
      <c r="F3" s="136"/>
      <c r="G3" s="136"/>
      <c r="H3" s="136"/>
    </row>
    <row r="4" spans="1:8" s="2" customFormat="1" ht="30" customHeight="1">
      <c r="A4" s="7">
        <v>1</v>
      </c>
      <c r="B4" s="8" t="s">
        <v>120</v>
      </c>
      <c r="C4" s="7" t="s">
        <v>121</v>
      </c>
      <c r="D4" s="7" t="s">
        <v>122</v>
      </c>
      <c r="E4" s="7"/>
      <c r="F4" s="6"/>
      <c r="G4" s="9" t="s">
        <v>123</v>
      </c>
      <c r="H4" s="7" t="s">
        <v>122</v>
      </c>
    </row>
    <row r="5" spans="1:8" s="3" customFormat="1" ht="30" customHeight="1">
      <c r="A5" s="7">
        <v>2</v>
      </c>
      <c r="B5" s="8" t="s">
        <v>124</v>
      </c>
      <c r="C5" s="7" t="s">
        <v>121</v>
      </c>
      <c r="D5" s="7" t="s">
        <v>122</v>
      </c>
      <c r="E5" s="7"/>
      <c r="F5" s="7"/>
      <c r="G5" s="9" t="s">
        <v>123</v>
      </c>
      <c r="H5" s="7" t="s">
        <v>122</v>
      </c>
    </row>
    <row r="6" spans="1:8" s="3" customFormat="1" ht="30" customHeight="1">
      <c r="A6" s="7">
        <v>3</v>
      </c>
      <c r="B6" s="8" t="s">
        <v>125</v>
      </c>
      <c r="C6" s="7" t="s">
        <v>121</v>
      </c>
      <c r="D6" s="7" t="s">
        <v>126</v>
      </c>
      <c r="E6" s="7"/>
      <c r="F6" s="7"/>
      <c r="G6" s="9" t="s">
        <v>123</v>
      </c>
      <c r="H6" s="7" t="s">
        <v>126</v>
      </c>
    </row>
    <row r="7" spans="1:8" s="3" customFormat="1" ht="30" customHeight="1">
      <c r="A7" s="7">
        <v>4</v>
      </c>
      <c r="B7" s="8" t="s">
        <v>127</v>
      </c>
      <c r="C7" s="7" t="s">
        <v>121</v>
      </c>
      <c r="D7" s="7" t="s">
        <v>128</v>
      </c>
      <c r="E7" s="7"/>
      <c r="F7" s="7"/>
      <c r="G7" s="7" t="s">
        <v>129</v>
      </c>
      <c r="H7" s="7" t="s">
        <v>128</v>
      </c>
    </row>
    <row r="8" spans="1:8" s="3" customFormat="1" ht="30" customHeight="1">
      <c r="A8" s="7">
        <v>5</v>
      </c>
      <c r="B8" s="8" t="s">
        <v>130</v>
      </c>
      <c r="C8" s="7" t="s">
        <v>121</v>
      </c>
      <c r="D8" s="7" t="s">
        <v>131</v>
      </c>
      <c r="E8" s="7" t="s">
        <v>132</v>
      </c>
      <c r="F8" s="7" t="s">
        <v>133</v>
      </c>
      <c r="G8" s="7" t="s">
        <v>129</v>
      </c>
      <c r="H8" s="7" t="s">
        <v>133</v>
      </c>
    </row>
    <row r="9" spans="1:8" s="3" customFormat="1" ht="30" customHeight="1">
      <c r="A9" s="7">
        <v>6</v>
      </c>
      <c r="B9" s="8" t="s">
        <v>134</v>
      </c>
      <c r="C9" s="7" t="s">
        <v>121</v>
      </c>
      <c r="D9" s="7" t="s">
        <v>135</v>
      </c>
      <c r="E9" s="7" t="s">
        <v>136</v>
      </c>
      <c r="F9" s="7"/>
      <c r="G9" s="7" t="s">
        <v>129</v>
      </c>
      <c r="H9" s="7" t="s">
        <v>135</v>
      </c>
    </row>
    <row r="10" spans="1:8" s="3" customFormat="1" ht="30" customHeight="1">
      <c r="A10" s="7">
        <v>7</v>
      </c>
      <c r="B10" s="8" t="s">
        <v>137</v>
      </c>
      <c r="C10" s="7" t="s">
        <v>121</v>
      </c>
      <c r="D10" s="7" t="s">
        <v>138</v>
      </c>
      <c r="E10" s="7" t="s">
        <v>139</v>
      </c>
      <c r="F10" s="7" t="s">
        <v>140</v>
      </c>
      <c r="G10" s="7" t="s">
        <v>123</v>
      </c>
      <c r="H10" s="7" t="s">
        <v>138</v>
      </c>
    </row>
    <row r="11" spans="1:8" s="3" customFormat="1" ht="30" customHeight="1">
      <c r="A11" s="7">
        <v>8</v>
      </c>
      <c r="B11" s="8" t="s">
        <v>141</v>
      </c>
      <c r="C11" s="7" t="s">
        <v>121</v>
      </c>
      <c r="D11" s="7" t="s">
        <v>142</v>
      </c>
      <c r="E11" s="7" t="s">
        <v>143</v>
      </c>
      <c r="F11" s="7" t="s">
        <v>144</v>
      </c>
      <c r="G11" s="7" t="s">
        <v>129</v>
      </c>
      <c r="H11" s="7" t="s">
        <v>142</v>
      </c>
    </row>
    <row r="12" spans="1:8" s="3" customFormat="1" ht="30" customHeight="1">
      <c r="A12" s="7">
        <v>9</v>
      </c>
      <c r="B12" s="8" t="s">
        <v>145</v>
      </c>
      <c r="C12" s="7" t="s">
        <v>121</v>
      </c>
      <c r="D12" s="7" t="s">
        <v>142</v>
      </c>
      <c r="E12" s="7" t="s">
        <v>143</v>
      </c>
      <c r="F12" s="7" t="s">
        <v>144</v>
      </c>
      <c r="G12" s="7" t="s">
        <v>129</v>
      </c>
      <c r="H12" s="7" t="s">
        <v>142</v>
      </c>
    </row>
    <row r="13" spans="1:8" s="3" customFormat="1" ht="30" customHeight="1">
      <c r="A13" s="7">
        <v>10</v>
      </c>
      <c r="B13" s="8" t="s">
        <v>146</v>
      </c>
      <c r="C13" s="7" t="s">
        <v>147</v>
      </c>
      <c r="D13" s="7" t="s">
        <v>148</v>
      </c>
      <c r="E13" s="7"/>
      <c r="F13" s="7"/>
      <c r="G13" s="7" t="s">
        <v>129</v>
      </c>
      <c r="H13" s="7" t="s">
        <v>148</v>
      </c>
    </row>
    <row r="14" spans="1:8" s="3" customFormat="1" ht="30" customHeight="1">
      <c r="A14" s="7">
        <v>11</v>
      </c>
      <c r="B14" s="8" t="s">
        <v>149</v>
      </c>
      <c r="C14" s="7" t="s">
        <v>121</v>
      </c>
      <c r="D14" s="137" t="s">
        <v>150</v>
      </c>
      <c r="E14" s="138"/>
      <c r="F14" s="139"/>
      <c r="G14" s="7" t="s">
        <v>129</v>
      </c>
      <c r="H14" s="10" t="s">
        <v>151</v>
      </c>
    </row>
    <row r="15" spans="1:8" ht="30" customHeight="1">
      <c r="A15" s="140" t="s">
        <v>152</v>
      </c>
      <c r="B15" s="140"/>
      <c r="C15" s="140"/>
      <c r="D15" s="140"/>
      <c r="E15" s="140"/>
      <c r="F15" s="140"/>
      <c r="G15" s="140"/>
      <c r="H15" s="140"/>
    </row>
    <row r="16" spans="1:8" ht="30" customHeight="1">
      <c r="A16" s="9">
        <v>1</v>
      </c>
      <c r="B16" s="11" t="s">
        <v>153</v>
      </c>
      <c r="C16" s="9" t="s">
        <v>121</v>
      </c>
      <c r="D16" s="9"/>
      <c r="E16" s="9"/>
      <c r="F16" s="9"/>
      <c r="G16" s="9" t="s">
        <v>123</v>
      </c>
      <c r="H16" s="10" t="s">
        <v>151</v>
      </c>
    </row>
    <row r="17" spans="1:8" ht="30" customHeight="1">
      <c r="A17" s="9">
        <v>2</v>
      </c>
      <c r="B17" s="11" t="s">
        <v>154</v>
      </c>
      <c r="C17" s="9" t="s">
        <v>121</v>
      </c>
      <c r="D17" s="12"/>
      <c r="E17" s="9"/>
      <c r="F17" s="9"/>
      <c r="G17" s="9" t="s">
        <v>123</v>
      </c>
      <c r="H17" s="10" t="s">
        <v>151</v>
      </c>
    </row>
    <row r="18" spans="1:8" ht="30" customHeight="1">
      <c r="A18" s="9">
        <v>3</v>
      </c>
      <c r="B18" s="11" t="s">
        <v>155</v>
      </c>
      <c r="C18" s="9" t="s">
        <v>121</v>
      </c>
      <c r="D18" s="12" t="s">
        <v>156</v>
      </c>
      <c r="E18" s="9"/>
      <c r="F18" s="9"/>
      <c r="G18" s="9"/>
      <c r="H18" s="10" t="s">
        <v>151</v>
      </c>
    </row>
    <row r="19" spans="1:8" ht="30" customHeight="1">
      <c r="A19" s="9">
        <v>4</v>
      </c>
      <c r="B19" s="13" t="s">
        <v>157</v>
      </c>
      <c r="C19" s="9" t="s">
        <v>121</v>
      </c>
      <c r="D19" s="9" t="s">
        <v>158</v>
      </c>
      <c r="E19" s="9" t="s">
        <v>159</v>
      </c>
      <c r="F19" s="9"/>
      <c r="G19" s="9" t="s">
        <v>123</v>
      </c>
      <c r="H19" s="9" t="s">
        <v>158</v>
      </c>
    </row>
    <row r="20" spans="1:8" ht="30" customHeight="1">
      <c r="A20" s="9">
        <v>5</v>
      </c>
      <c r="B20" s="13" t="s">
        <v>160</v>
      </c>
      <c r="C20" s="9" t="s">
        <v>121</v>
      </c>
      <c r="D20" s="9" t="s">
        <v>161</v>
      </c>
      <c r="E20" s="9" t="s">
        <v>162</v>
      </c>
      <c r="F20" s="9" t="s">
        <v>163</v>
      </c>
      <c r="G20" s="9" t="s">
        <v>129</v>
      </c>
      <c r="H20" s="9" t="s">
        <v>163</v>
      </c>
    </row>
    <row r="21" spans="1:8" ht="30" customHeight="1">
      <c r="A21" s="14">
        <v>6</v>
      </c>
      <c r="B21" s="15" t="s">
        <v>164</v>
      </c>
      <c r="C21" s="14" t="s">
        <v>121</v>
      </c>
      <c r="D21" s="14" t="s">
        <v>165</v>
      </c>
      <c r="E21" s="14"/>
      <c r="F21" s="14"/>
      <c r="G21" s="14" t="s">
        <v>129</v>
      </c>
      <c r="H21" s="14" t="s">
        <v>165</v>
      </c>
    </row>
    <row r="22" spans="1:8" s="4" customFormat="1" ht="32.1" customHeight="1">
      <c r="A22" s="16">
        <v>7</v>
      </c>
      <c r="B22" s="17" t="s">
        <v>166</v>
      </c>
      <c r="C22" s="14" t="s">
        <v>121</v>
      </c>
      <c r="D22" s="16" t="s">
        <v>167</v>
      </c>
      <c r="E22" s="16"/>
      <c r="F22" s="16"/>
      <c r="G22" s="14" t="s">
        <v>129</v>
      </c>
      <c r="H22" s="16" t="s">
        <v>167</v>
      </c>
    </row>
    <row r="23" spans="1:8" s="4" customFormat="1" ht="25.15" customHeight="1">
      <c r="A23" s="7">
        <v>7</v>
      </c>
      <c r="B23" s="17" t="s">
        <v>168</v>
      </c>
      <c r="C23" s="7" t="s">
        <v>121</v>
      </c>
      <c r="D23" s="7" t="s">
        <v>169</v>
      </c>
      <c r="E23" s="7" t="s">
        <v>170</v>
      </c>
      <c r="F23" s="7" t="s">
        <v>171</v>
      </c>
      <c r="G23" s="7" t="s">
        <v>123</v>
      </c>
      <c r="H23" s="7" t="s">
        <v>171</v>
      </c>
    </row>
    <row r="24" spans="1:8" customFormat="1" ht="25.15" customHeight="1">
      <c r="A24" s="7">
        <v>8</v>
      </c>
      <c r="B24" s="17" t="s">
        <v>172</v>
      </c>
      <c r="C24" s="7" t="s">
        <v>121</v>
      </c>
      <c r="D24" s="7" t="s">
        <v>163</v>
      </c>
      <c r="E24" s="7" t="s">
        <v>173</v>
      </c>
      <c r="F24" s="18"/>
      <c r="G24" s="7" t="s">
        <v>123</v>
      </c>
      <c r="H24" s="9" t="s">
        <v>163</v>
      </c>
    </row>
    <row r="25" spans="1:8" ht="24.95" customHeight="1">
      <c r="A25" s="19"/>
      <c r="B25" s="19"/>
      <c r="C25" s="19"/>
      <c r="D25" s="19"/>
      <c r="E25" s="19"/>
      <c r="F25" s="19"/>
      <c r="G25" s="19"/>
      <c r="H25" s="19"/>
    </row>
    <row r="26" spans="1:8" ht="24.95" customHeight="1">
      <c r="A26" s="19"/>
      <c r="B26" s="19"/>
      <c r="C26" s="19"/>
      <c r="D26" s="19"/>
      <c r="E26" s="19"/>
      <c r="F26" s="19"/>
      <c r="G26" s="19"/>
      <c r="H26" s="19"/>
    </row>
    <row r="27" spans="1:8" ht="24.95" customHeight="1">
      <c r="A27" s="19"/>
      <c r="B27" s="19"/>
      <c r="C27" s="19"/>
      <c r="D27" s="19"/>
      <c r="E27" s="19"/>
      <c r="F27" s="19"/>
      <c r="G27" s="19"/>
      <c r="H27" s="19"/>
    </row>
    <row r="28" spans="1:8" ht="24.95" customHeight="1">
      <c r="A28" s="19"/>
      <c r="B28" s="19"/>
      <c r="C28" s="19"/>
      <c r="D28" s="19"/>
      <c r="E28" s="19"/>
      <c r="F28" s="19"/>
      <c r="G28" s="19"/>
      <c r="H28" s="19"/>
    </row>
    <row r="29" spans="1:8" ht="24.95" customHeight="1">
      <c r="A29" s="19"/>
      <c r="B29" s="19"/>
      <c r="C29" s="19"/>
      <c r="D29" s="19"/>
      <c r="E29" s="19"/>
      <c r="F29" s="19"/>
      <c r="G29" s="19"/>
      <c r="H29" s="19"/>
    </row>
    <row r="30" spans="1:8" ht="24.95" customHeight="1">
      <c r="A30" s="19"/>
      <c r="B30" s="19"/>
      <c r="C30" s="19"/>
      <c r="D30" s="19"/>
      <c r="E30" s="19"/>
      <c r="F30" s="19"/>
      <c r="G30" s="19"/>
      <c r="H30" s="19"/>
    </row>
    <row r="31" spans="1:8" ht="24.95" customHeight="1">
      <c r="A31" s="19"/>
      <c r="B31" s="19"/>
      <c r="C31" s="19"/>
      <c r="D31" s="19"/>
      <c r="E31" s="19"/>
      <c r="F31" s="19"/>
      <c r="G31" s="19"/>
      <c r="H31" s="19"/>
    </row>
    <row r="32" spans="1:8" ht="24.95" customHeight="1">
      <c r="A32" s="19"/>
      <c r="B32" s="19"/>
      <c r="C32" s="19"/>
      <c r="D32" s="19"/>
      <c r="E32" s="19"/>
      <c r="F32" s="19"/>
      <c r="G32" s="19"/>
      <c r="H32" s="19"/>
    </row>
    <row r="33" spans="1:8" ht="24.95" customHeight="1">
      <c r="A33" s="19"/>
      <c r="B33" s="19"/>
      <c r="C33" s="19"/>
      <c r="D33" s="19"/>
      <c r="E33" s="19"/>
      <c r="F33" s="19"/>
      <c r="G33" s="19"/>
      <c r="H33" s="19"/>
    </row>
    <row r="34" spans="1:8" ht="24.95" customHeight="1">
      <c r="A34" s="19"/>
      <c r="B34" s="19"/>
      <c r="C34" s="19"/>
      <c r="D34" s="19"/>
      <c r="E34" s="19"/>
      <c r="F34" s="19"/>
      <c r="G34" s="19"/>
      <c r="H34" s="19"/>
    </row>
    <row r="35" spans="1:8" ht="24.95" customHeight="1">
      <c r="A35" s="19"/>
      <c r="B35" s="19"/>
      <c r="C35" s="19"/>
      <c r="D35" s="19"/>
      <c r="E35" s="19"/>
      <c r="F35" s="19"/>
      <c r="G35" s="19"/>
      <c r="H35" s="19"/>
    </row>
    <row r="36" spans="1:8" ht="24.95" customHeight="1">
      <c r="A36" s="19"/>
      <c r="B36" s="19"/>
      <c r="C36" s="19"/>
      <c r="D36" s="19"/>
      <c r="E36" s="19"/>
      <c r="F36" s="19"/>
      <c r="G36" s="19"/>
      <c r="H36" s="19"/>
    </row>
    <row r="37" spans="1:8" ht="33" customHeight="1">
      <c r="A37" s="19"/>
      <c r="B37" s="19"/>
      <c r="C37" s="19"/>
      <c r="D37" s="19"/>
      <c r="E37" s="19"/>
      <c r="F37" s="19"/>
      <c r="G37" s="19"/>
      <c r="H37" s="19"/>
    </row>
    <row r="38" spans="1:8" ht="24.95" customHeight="1">
      <c r="A38" s="19"/>
      <c r="B38" s="19"/>
      <c r="C38" s="19"/>
      <c r="D38" s="19"/>
      <c r="E38" s="19"/>
      <c r="F38" s="19"/>
      <c r="G38" s="19"/>
      <c r="H38" s="19"/>
    </row>
    <row r="39" spans="1:8" ht="24.95" customHeight="1">
      <c r="A39" s="19"/>
      <c r="B39" s="19"/>
      <c r="C39" s="19"/>
      <c r="D39" s="19"/>
      <c r="E39" s="19"/>
      <c r="F39" s="19"/>
      <c r="G39" s="19"/>
      <c r="H39" s="19"/>
    </row>
    <row r="40" spans="1:8" ht="24.95" customHeight="1">
      <c r="A40" s="19"/>
      <c r="B40" s="19"/>
      <c r="C40" s="19"/>
      <c r="D40" s="19"/>
      <c r="E40" s="19"/>
      <c r="F40" s="19"/>
      <c r="G40" s="19"/>
      <c r="H40" s="19"/>
    </row>
    <row r="41" spans="1:8" ht="24.95" customHeight="1">
      <c r="A41" s="19"/>
      <c r="B41" s="19"/>
      <c r="C41" s="19"/>
      <c r="D41" s="19"/>
      <c r="E41" s="19"/>
      <c r="F41" s="19"/>
      <c r="G41" s="19"/>
      <c r="H41" s="19"/>
    </row>
    <row r="42" spans="1:8" ht="24.95" customHeight="1">
      <c r="A42" s="19"/>
      <c r="B42" s="19"/>
      <c r="C42" s="19"/>
      <c r="D42" s="19"/>
      <c r="E42" s="19"/>
      <c r="F42" s="19"/>
      <c r="G42" s="19"/>
      <c r="H42" s="19"/>
    </row>
    <row r="43" spans="1:8" ht="35.1" customHeight="1">
      <c r="A43" s="19"/>
      <c r="B43" s="19"/>
      <c r="C43" s="19"/>
      <c r="D43" s="19"/>
      <c r="E43" s="19"/>
      <c r="F43" s="19"/>
      <c r="G43" s="19"/>
      <c r="H43" s="19"/>
    </row>
    <row r="44" spans="1:8" ht="24.95" customHeight="1">
      <c r="A44" s="19"/>
      <c r="B44" s="19"/>
      <c r="C44" s="19"/>
      <c r="D44" s="19"/>
      <c r="E44" s="19"/>
      <c r="F44" s="19"/>
      <c r="G44" s="19"/>
      <c r="H44" s="19"/>
    </row>
    <row r="45" spans="1:8" ht="36" customHeight="1">
      <c r="A45" s="19"/>
      <c r="B45" s="19"/>
      <c r="C45" s="19"/>
      <c r="D45" s="19"/>
      <c r="E45" s="19"/>
      <c r="F45" s="19"/>
      <c r="G45" s="19"/>
      <c r="H45" s="19"/>
    </row>
    <row r="46" spans="1:8" ht="24.95" customHeight="1">
      <c r="A46" s="19"/>
      <c r="B46" s="19"/>
      <c r="C46" s="19"/>
      <c r="D46" s="19"/>
      <c r="E46" s="19"/>
      <c r="F46" s="19"/>
      <c r="G46" s="19"/>
      <c r="H46" s="19"/>
    </row>
    <row r="47" spans="1:8" ht="24.95" customHeight="1">
      <c r="A47" s="19"/>
      <c r="B47" s="19"/>
      <c r="C47" s="19"/>
      <c r="D47" s="19"/>
      <c r="E47" s="19"/>
      <c r="F47" s="19"/>
      <c r="G47" s="19"/>
      <c r="H47" s="19"/>
    </row>
    <row r="48" spans="1:8" ht="24.95" customHeight="1">
      <c r="A48" s="19"/>
      <c r="B48" s="19"/>
      <c r="C48" s="19"/>
      <c r="D48" s="19"/>
      <c r="E48" s="19"/>
      <c r="F48" s="19"/>
      <c r="G48" s="19"/>
      <c r="H48" s="19"/>
    </row>
    <row r="49" spans="1:8" ht="24.95" customHeight="1">
      <c r="A49" s="19"/>
      <c r="B49" s="19"/>
      <c r="C49" s="19"/>
      <c r="D49" s="19"/>
      <c r="E49" s="19"/>
      <c r="F49" s="19"/>
      <c r="G49" s="19"/>
      <c r="H49" s="19"/>
    </row>
    <row r="50" spans="1:8" ht="24.95" customHeight="1">
      <c r="A50" s="19"/>
      <c r="B50" s="19"/>
      <c r="C50" s="19"/>
      <c r="D50" s="19"/>
      <c r="E50" s="19"/>
      <c r="F50" s="19"/>
      <c r="G50" s="19"/>
      <c r="H50" s="19"/>
    </row>
    <row r="51" spans="1:8" ht="24.95" customHeight="1">
      <c r="A51" s="19"/>
      <c r="B51" s="19"/>
      <c r="C51" s="19"/>
      <c r="D51" s="19"/>
      <c r="E51" s="19"/>
      <c r="F51" s="19"/>
      <c r="G51" s="19"/>
      <c r="H51" s="19"/>
    </row>
    <row r="52" spans="1:8" ht="24.95" customHeight="1">
      <c r="A52" s="19"/>
      <c r="B52" s="19"/>
      <c r="C52" s="19"/>
      <c r="D52" s="19"/>
      <c r="E52" s="19"/>
      <c r="F52" s="19"/>
      <c r="G52" s="19"/>
      <c r="H52" s="19"/>
    </row>
    <row r="53" spans="1:8" ht="24.95" customHeight="1">
      <c r="A53" s="19"/>
      <c r="B53" s="19"/>
      <c r="C53" s="19"/>
      <c r="D53" s="19"/>
      <c r="E53" s="19"/>
      <c r="F53" s="19"/>
      <c r="G53" s="19"/>
      <c r="H53" s="19"/>
    </row>
    <row r="54" spans="1:8" ht="24.95" customHeight="1">
      <c r="A54" s="19"/>
      <c r="B54" s="19"/>
      <c r="C54" s="19"/>
      <c r="D54" s="19"/>
      <c r="E54" s="19"/>
      <c r="F54" s="19"/>
      <c r="G54" s="19"/>
      <c r="H54" s="19"/>
    </row>
    <row r="55" spans="1:8" ht="24.95" customHeight="1">
      <c r="A55" s="19"/>
      <c r="B55" s="19"/>
      <c r="C55" s="19"/>
      <c r="D55" s="19"/>
      <c r="E55" s="19"/>
      <c r="F55" s="19"/>
      <c r="G55" s="19"/>
      <c r="H55" s="19"/>
    </row>
    <row r="56" spans="1:8" ht="30" customHeight="1">
      <c r="A56" s="19"/>
      <c r="B56" s="19"/>
      <c r="C56" s="19"/>
      <c r="D56" s="19"/>
      <c r="E56" s="19"/>
      <c r="F56" s="19"/>
      <c r="G56" s="19"/>
      <c r="H56" s="19"/>
    </row>
    <row r="57" spans="1:8" ht="30" customHeight="1">
      <c r="A57" s="19"/>
      <c r="B57" s="19"/>
      <c r="C57" s="19"/>
      <c r="D57" s="19"/>
      <c r="E57" s="19"/>
      <c r="F57" s="19"/>
      <c r="G57" s="19"/>
      <c r="H57" s="19"/>
    </row>
    <row r="58" spans="1:8" ht="30" customHeight="1">
      <c r="A58" s="19"/>
      <c r="B58" s="19"/>
      <c r="C58" s="19"/>
      <c r="D58" s="19"/>
      <c r="E58" s="19"/>
      <c r="F58" s="19"/>
      <c r="G58" s="19"/>
      <c r="H58" s="19"/>
    </row>
    <row r="59" spans="1:8" ht="30.95" customHeight="1">
      <c r="A59" s="19"/>
      <c r="B59" s="19"/>
      <c r="C59" s="19"/>
      <c r="D59" s="19"/>
      <c r="E59" s="19"/>
      <c r="F59" s="19"/>
      <c r="G59" s="19"/>
      <c r="H59" s="19"/>
    </row>
    <row r="60" spans="1:8" ht="24.95" customHeight="1">
      <c r="A60" s="19"/>
      <c r="B60" s="19"/>
      <c r="C60" s="19"/>
      <c r="D60" s="19"/>
      <c r="E60" s="19"/>
      <c r="F60" s="19"/>
      <c r="G60" s="19"/>
      <c r="H60" s="19"/>
    </row>
    <row r="61" spans="1:8" ht="24.95" customHeight="1">
      <c r="A61" s="19"/>
      <c r="B61" s="19"/>
      <c r="C61" s="19"/>
      <c r="D61" s="19"/>
      <c r="E61" s="19"/>
      <c r="F61" s="19"/>
      <c r="G61" s="19"/>
      <c r="H61" s="19"/>
    </row>
    <row r="62" spans="1:8" ht="24.95" customHeight="1">
      <c r="A62" s="19"/>
      <c r="B62" s="19"/>
      <c r="C62" s="19"/>
      <c r="D62" s="19"/>
      <c r="E62" s="19"/>
      <c r="F62" s="19"/>
      <c r="G62" s="19"/>
      <c r="H62" s="19"/>
    </row>
    <row r="63" spans="1:8" ht="24.95" customHeight="1">
      <c r="A63" s="19"/>
      <c r="B63" s="19"/>
      <c r="C63" s="19"/>
      <c r="D63" s="19"/>
      <c r="E63" s="19"/>
      <c r="F63" s="19"/>
      <c r="G63" s="19"/>
      <c r="H63" s="19"/>
    </row>
    <row r="64" spans="1:8" ht="24.95" customHeight="1">
      <c r="A64" s="19"/>
      <c r="B64" s="19"/>
      <c r="C64" s="19"/>
      <c r="D64" s="19"/>
      <c r="E64" s="19"/>
      <c r="F64" s="19"/>
      <c r="G64" s="19"/>
      <c r="H64" s="19"/>
    </row>
    <row r="65" spans="1:8" ht="24.95" customHeight="1">
      <c r="A65" s="19"/>
      <c r="B65" s="19"/>
      <c r="C65" s="19"/>
      <c r="D65" s="19"/>
      <c r="E65" s="19"/>
      <c r="F65" s="19"/>
      <c r="G65" s="19"/>
      <c r="H65" s="19"/>
    </row>
    <row r="66" spans="1:8" ht="24.95" customHeight="1">
      <c r="A66" s="19"/>
      <c r="B66" s="19"/>
      <c r="C66" s="19"/>
      <c r="D66" s="19"/>
      <c r="E66" s="19"/>
      <c r="F66" s="19"/>
      <c r="G66" s="19"/>
      <c r="H66" s="19"/>
    </row>
    <row r="67" spans="1:8" ht="24.95" customHeight="1">
      <c r="A67" s="19"/>
      <c r="B67" s="19"/>
      <c r="C67" s="19"/>
      <c r="D67" s="19"/>
      <c r="E67" s="19"/>
      <c r="F67" s="19"/>
      <c r="G67" s="19"/>
      <c r="H67" s="19"/>
    </row>
    <row r="68" spans="1:8" ht="24.95" customHeight="1">
      <c r="A68" s="19"/>
      <c r="B68" s="19"/>
      <c r="C68" s="19"/>
      <c r="D68" s="19"/>
      <c r="E68" s="19"/>
      <c r="F68" s="19"/>
      <c r="G68" s="19"/>
      <c r="H68" s="19"/>
    </row>
    <row r="69" spans="1:8" ht="24.95" customHeight="1">
      <c r="A69" s="19"/>
      <c r="B69" s="19"/>
      <c r="C69" s="19"/>
      <c r="D69" s="19"/>
      <c r="E69" s="19"/>
      <c r="F69" s="19"/>
      <c r="G69" s="19"/>
      <c r="H69" s="19"/>
    </row>
    <row r="70" spans="1:8" ht="24.95" customHeight="1">
      <c r="A70" s="19"/>
      <c r="B70" s="19"/>
      <c r="C70" s="19"/>
      <c r="D70" s="19"/>
      <c r="E70" s="19"/>
      <c r="F70" s="19"/>
      <c r="G70" s="19"/>
      <c r="H70" s="19"/>
    </row>
    <row r="71" spans="1:8" ht="24.95" customHeight="1">
      <c r="A71" s="19"/>
      <c r="B71" s="19"/>
      <c r="C71" s="19"/>
      <c r="D71" s="19"/>
      <c r="E71" s="19"/>
      <c r="F71" s="19"/>
      <c r="G71" s="19"/>
      <c r="H71" s="19"/>
    </row>
    <row r="72" spans="1:8" ht="24.95" customHeight="1">
      <c r="A72" s="19"/>
      <c r="B72" s="19"/>
      <c r="C72" s="19"/>
      <c r="D72" s="19"/>
      <c r="E72" s="19"/>
      <c r="F72" s="19"/>
      <c r="G72" s="19"/>
      <c r="H72" s="19"/>
    </row>
    <row r="73" spans="1:8" ht="24.95" customHeight="1">
      <c r="A73" s="19"/>
      <c r="B73" s="19"/>
      <c r="C73" s="19"/>
      <c r="D73" s="19"/>
      <c r="E73" s="19"/>
      <c r="F73" s="19"/>
      <c r="G73" s="19"/>
      <c r="H73" s="19"/>
    </row>
    <row r="74" spans="1:8" ht="24" customHeight="1">
      <c r="A74" s="19"/>
      <c r="B74" s="19"/>
      <c r="C74" s="19"/>
      <c r="D74" s="19"/>
      <c r="E74" s="19"/>
      <c r="F74" s="19"/>
      <c r="G74" s="19"/>
      <c r="H74" s="19"/>
    </row>
    <row r="75" spans="1:8" ht="24.95" customHeight="1">
      <c r="A75" s="19"/>
      <c r="B75" s="19"/>
      <c r="C75" s="19"/>
      <c r="D75" s="19"/>
      <c r="E75" s="19"/>
      <c r="F75" s="19"/>
      <c r="G75" s="19"/>
      <c r="H75" s="19"/>
    </row>
    <row r="76" spans="1:8" ht="24.95" customHeight="1">
      <c r="A76" s="19"/>
      <c r="B76" s="19"/>
      <c r="C76" s="19"/>
      <c r="D76" s="19"/>
      <c r="E76" s="19"/>
      <c r="F76" s="19"/>
      <c r="G76" s="19"/>
      <c r="H76" s="19"/>
    </row>
    <row r="77" spans="1:8" ht="24.95" customHeight="1">
      <c r="A77" s="19"/>
      <c r="B77" s="19"/>
      <c r="C77" s="19"/>
      <c r="D77" s="19"/>
      <c r="E77" s="19"/>
      <c r="F77" s="19"/>
      <c r="G77" s="19"/>
      <c r="H77" s="19"/>
    </row>
    <row r="78" spans="1:8" ht="24.95" customHeight="1">
      <c r="A78" s="19"/>
      <c r="B78" s="19"/>
      <c r="C78" s="19"/>
      <c r="D78" s="19"/>
      <c r="E78" s="19"/>
      <c r="F78" s="19"/>
      <c r="G78" s="19"/>
      <c r="H78" s="19"/>
    </row>
    <row r="79" spans="1:8" ht="24.95" customHeight="1">
      <c r="A79" s="19"/>
      <c r="B79" s="19"/>
      <c r="C79" s="19"/>
      <c r="D79" s="19"/>
      <c r="E79" s="19"/>
      <c r="F79" s="19"/>
      <c r="G79" s="19"/>
      <c r="H79" s="19"/>
    </row>
    <row r="80" spans="1:8" ht="24.95" customHeight="1">
      <c r="A80" s="19"/>
      <c r="B80" s="19"/>
      <c r="C80" s="19"/>
      <c r="D80" s="19"/>
      <c r="E80" s="19"/>
      <c r="F80" s="19"/>
      <c r="G80" s="19"/>
      <c r="H80" s="19"/>
    </row>
    <row r="81" spans="1:8" ht="24.95" customHeight="1">
      <c r="A81" s="19"/>
      <c r="B81" s="19"/>
      <c r="C81" s="19"/>
      <c r="D81" s="19"/>
      <c r="E81" s="19"/>
      <c r="F81" s="19"/>
      <c r="G81" s="19"/>
      <c r="H81" s="19"/>
    </row>
    <row r="82" spans="1:8" ht="24.95" customHeight="1">
      <c r="A82" s="19"/>
      <c r="B82" s="19"/>
      <c r="C82" s="19"/>
      <c r="D82" s="19"/>
      <c r="E82" s="19"/>
      <c r="F82" s="19"/>
      <c r="G82" s="19"/>
      <c r="H82" s="19"/>
    </row>
    <row r="83" spans="1:8" ht="24.95" customHeight="1">
      <c r="A83" s="19"/>
      <c r="B83" s="19"/>
      <c r="C83" s="19"/>
      <c r="D83" s="19"/>
      <c r="E83" s="19"/>
      <c r="F83" s="19"/>
      <c r="G83" s="19"/>
      <c r="H83" s="19"/>
    </row>
    <row r="84" spans="1:8" ht="24.95" customHeight="1">
      <c r="A84" s="19"/>
      <c r="B84" s="19"/>
      <c r="C84" s="19"/>
      <c r="D84" s="19"/>
      <c r="E84" s="19"/>
      <c r="F84" s="19"/>
      <c r="G84" s="19"/>
      <c r="H84" s="19"/>
    </row>
    <row r="85" spans="1:8" ht="24.95" customHeight="1">
      <c r="A85" s="19"/>
      <c r="B85" s="19"/>
      <c r="C85" s="19"/>
      <c r="D85" s="19"/>
      <c r="E85" s="19"/>
      <c r="F85" s="19"/>
      <c r="G85" s="19"/>
      <c r="H85" s="19"/>
    </row>
    <row r="86" spans="1:8" ht="24.95" customHeight="1">
      <c r="A86" s="19"/>
      <c r="B86" s="19"/>
      <c r="C86" s="19"/>
      <c r="D86" s="19"/>
      <c r="E86" s="19"/>
      <c r="F86" s="19"/>
      <c r="G86" s="19"/>
      <c r="H86" s="19"/>
    </row>
    <row r="87" spans="1:8" ht="24.95" customHeight="1">
      <c r="A87" s="19"/>
      <c r="B87" s="19"/>
      <c r="C87" s="19"/>
      <c r="D87" s="19"/>
      <c r="E87" s="19"/>
      <c r="F87" s="19"/>
      <c r="G87" s="19"/>
      <c r="H87" s="19"/>
    </row>
    <row r="88" spans="1:8" ht="24.95" customHeight="1">
      <c r="A88" s="19"/>
      <c r="B88" s="19"/>
      <c r="C88" s="19"/>
      <c r="D88" s="19"/>
      <c r="E88" s="19"/>
      <c r="F88" s="19"/>
      <c r="G88" s="19"/>
      <c r="H88" s="19"/>
    </row>
    <row r="89" spans="1:8" ht="24.95" customHeight="1">
      <c r="A89" s="19"/>
      <c r="B89" s="19"/>
      <c r="C89" s="19"/>
      <c r="D89" s="19"/>
      <c r="E89" s="19"/>
      <c r="F89" s="19"/>
      <c r="G89" s="19"/>
      <c r="H89" s="19"/>
    </row>
    <row r="90" spans="1:8" ht="24.95" customHeight="1">
      <c r="A90" s="19"/>
      <c r="B90" s="19"/>
      <c r="C90" s="19"/>
      <c r="D90" s="19"/>
      <c r="E90" s="19"/>
      <c r="F90" s="19"/>
      <c r="G90" s="19"/>
      <c r="H90" s="19"/>
    </row>
    <row r="91" spans="1:8" ht="24.95" customHeight="1">
      <c r="A91" s="19"/>
      <c r="B91" s="19"/>
      <c r="C91" s="19"/>
      <c r="D91" s="19"/>
      <c r="E91" s="19"/>
      <c r="F91" s="19"/>
      <c r="G91" s="19"/>
      <c r="H91" s="19"/>
    </row>
    <row r="92" spans="1:8" ht="24.95" customHeight="1">
      <c r="A92" s="19"/>
      <c r="B92" s="19"/>
      <c r="C92" s="19"/>
      <c r="D92" s="19"/>
      <c r="E92" s="19"/>
      <c r="F92" s="19"/>
      <c r="G92" s="19"/>
      <c r="H92" s="19"/>
    </row>
    <row r="93" spans="1:8" ht="24.95" customHeight="1">
      <c r="A93" s="19"/>
      <c r="B93" s="19"/>
      <c r="C93" s="19"/>
      <c r="D93" s="19"/>
      <c r="E93" s="19"/>
      <c r="F93" s="19"/>
      <c r="G93" s="19"/>
      <c r="H93" s="19"/>
    </row>
  </sheetData>
  <mergeCells count="5">
    <mergeCell ref="A1:H1"/>
    <mergeCell ref="D2:F2"/>
    <mergeCell ref="A3:H3"/>
    <mergeCell ref="D14:F14"/>
    <mergeCell ref="A15:H15"/>
  </mergeCells>
  <phoneticPr fontId="13" type="noConversion"/>
  <pageMargins left="0.75138888888888899" right="0.39305555555555599" top="1" bottom="0.59027777777777801" header="0.5" footer="0.5"/>
  <pageSetup paperSize="9"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2</vt:i4>
      </vt:variant>
    </vt:vector>
  </HeadingPairs>
  <TitlesOfParts>
    <vt:vector size="10" baseType="lpstr">
      <vt:lpstr>装修安装汇总</vt:lpstr>
      <vt:lpstr>拆除</vt:lpstr>
      <vt:lpstr>装饰</vt:lpstr>
      <vt:lpstr>排油烟</vt:lpstr>
      <vt:lpstr>上下水改造</vt:lpstr>
      <vt:lpstr>强电改造</vt:lpstr>
      <vt:lpstr>外立面开门洞</vt:lpstr>
      <vt:lpstr>材料表</vt:lpstr>
      <vt:lpstr>拆除!Print_Area</vt:lpstr>
      <vt:lpstr>拆除!Print_Titles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微软用户</cp:lastModifiedBy>
  <cp:revision>0</cp:revision>
  <dcterms:created xsi:type="dcterms:W3CDTF">2025-04-14T18:33:00Z</dcterms:created>
  <dcterms:modified xsi:type="dcterms:W3CDTF">2026-07-27T03:01:10Z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8CEB4ADA8BFF4E9AABDEE5E27DCDE05D_13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